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55" windowWidth="15195" windowHeight="7605" activeTab="11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externalReferences>
    <externalReference r:id="rId13"/>
  </externalReferences>
  <definedNames>
    <definedName name="_xlnm._FilterDatabase" localSheetId="6" hidden="1">'M7'!$D$1:$D$48</definedName>
  </definedNames>
  <calcPr calcId="145621"/>
</workbook>
</file>

<file path=xl/calcChain.xml><?xml version="1.0" encoding="utf-8"?>
<calcChain xmlns="http://schemas.openxmlformats.org/spreadsheetml/2006/main">
  <c r="E7" i="7" l="1"/>
  <c r="C9" i="4" l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4"/>
  <c r="C9" i="5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5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6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7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8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9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1"/>
  <c r="C9" i="12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12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3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2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E10" i="3" l="1"/>
  <c r="E16" i="3" l="1"/>
  <c r="E15" i="3"/>
  <c r="E14" i="3"/>
  <c r="E35" i="2" l="1"/>
  <c r="E7" i="4" l="1"/>
  <c r="E27" i="9" l="1"/>
  <c r="E26" i="9"/>
  <c r="E25" i="9"/>
  <c r="E35" i="3" l="1"/>
  <c r="E36" i="3"/>
  <c r="E37" i="3"/>
  <c r="E32" i="1"/>
  <c r="E33" i="1"/>
  <c r="E34" i="1"/>
  <c r="E35" i="1"/>
  <c r="E36" i="1"/>
  <c r="E37" i="1"/>
  <c r="E23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42" i="11" l="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7" i="11"/>
  <c r="E7" i="9" l="1"/>
  <c r="E34" i="10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3" i="3"/>
  <c r="E12" i="3"/>
  <c r="E11" i="3"/>
  <c r="E9" i="3"/>
  <c r="E8" i="3"/>
  <c r="E7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7" i="1"/>
  <c r="E39" i="2" l="1"/>
  <c r="E40" i="2"/>
  <c r="E38" i="4" l="1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4"/>
  <c r="E41" i="5"/>
  <c r="E42" i="6"/>
  <c r="E41" i="7"/>
  <c r="E42" i="8"/>
  <c r="E42" i="9"/>
  <c r="E41" i="10"/>
  <c r="E41" i="12"/>
  <c r="E42" i="3"/>
  <c r="E39" i="1"/>
  <c r="E42" i="1"/>
  <c r="E40" i="11" l="1"/>
  <c r="E40" i="3"/>
  <c r="E37" i="2"/>
  <c r="E40" i="4"/>
  <c r="E39" i="5"/>
  <c r="E40" i="6"/>
  <c r="E40" i="9"/>
  <c r="E39" i="10"/>
  <c r="E39" i="12"/>
  <c r="E39" i="7"/>
  <c r="E40" i="8"/>
  <c r="E36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8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<sst xmlns="http://schemas.openxmlformats.org/spreadsheetml/2006/main" count="911" uniqueCount="23">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</sst>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6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</cellStyleXfs>
  <cellXfs count="8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2" fontId="10" fillId="3" borderId="2" xfId="1" applyNumberFormat="1" applyFont="1" applyFill="1" applyBorder="1" applyAlignment="1">
      <alignment horizontal="center" vertical="center"/>
    </xf>
    <xf numFmtId="0" fontId="19" fillId="0" borderId="0" xfId="0" applyFont="1"/>
    <xf numFmtId="2" fontId="8" fillId="3" borderId="2" xfId="1" applyNumberFormat="1" applyFont="1" applyFill="1" applyBorder="1" applyAlignment="1">
      <alignment horizontal="center" vertical="center"/>
    </xf>
    <xf numFmtId="2" fontId="8" fillId="3" borderId="2" xfId="1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25" fillId="0" borderId="29" xfId="16" applyNumberFormat="1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17">
    <cellStyle name="Normal" xfId="0" builtinId="0"/>
    <cellStyle name="Normal 10" xfId="7"/>
    <cellStyle name="Normal 11" xfId="16"/>
    <cellStyle name="Normal 12" xfId="8"/>
    <cellStyle name="Normal 13" xfId="9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isii%202014,%20%202013/imisii%202014/Copy%20of%20DE_MR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h"/>
      <sheetName val="30 min"/>
      <sheetName val="60 min"/>
      <sheetName val="ozon 8h"/>
      <sheetName val="PM 10"/>
      <sheetName val="ozon"/>
      <sheetName val="mes P10"/>
      <sheetName val="stirol "/>
      <sheetName val="mes confentr"/>
      <sheetName val="Sheet2"/>
      <sheetName val="god con"/>
      <sheetName val="sr con na Benzenmes"/>
      <sheetName val="sr con na  NO2"/>
      <sheetName val="sr con h2s "/>
      <sheetName val="sr con PH10"/>
      <sheetName val="sr con S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9" workbookViewId="0">
      <selection activeCell="A46" sqref="A46:G46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71"/>
      <c r="B2" s="72"/>
      <c r="C2" s="72"/>
      <c r="D2" s="72"/>
      <c r="E2" s="72"/>
    </row>
    <row r="3" spans="1:5" ht="25.5" x14ac:dyDescent="0.2">
      <c r="A3" s="73" t="s">
        <v>0</v>
      </c>
      <c r="B3" s="73" t="s">
        <v>1</v>
      </c>
      <c r="C3" s="73" t="s">
        <v>2</v>
      </c>
      <c r="D3" s="15" t="s">
        <v>3</v>
      </c>
      <c r="E3" s="15" t="s">
        <v>4</v>
      </c>
    </row>
    <row r="4" spans="1:5" ht="26.25" customHeight="1" x14ac:dyDescent="0.2">
      <c r="A4" s="74"/>
      <c r="B4" s="74"/>
      <c r="C4" s="74"/>
      <c r="D4" s="14" t="s">
        <v>15</v>
      </c>
      <c r="E4" s="14" t="s">
        <v>5</v>
      </c>
    </row>
    <row r="5" spans="1:5" ht="21.75" customHeight="1" thickBot="1" x14ac:dyDescent="0.25">
      <c r="A5" s="75"/>
      <c r="B5" s="75"/>
      <c r="C5" s="75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42736</v>
      </c>
      <c r="D7" s="51">
        <v>103.23</v>
      </c>
      <c r="E7" s="20">
        <f>IF(D7&gt;50,D7/50,IF(D7&lt;=50,"-"))</f>
        <v>2.0646</v>
      </c>
    </row>
    <row r="8" spans="1:5" x14ac:dyDescent="0.2">
      <c r="A8" s="19" t="s">
        <v>14</v>
      </c>
      <c r="B8" s="5" t="s">
        <v>6</v>
      </c>
      <c r="C8" s="4">
        <f>C7+1</f>
        <v>42737</v>
      </c>
      <c r="D8" s="51">
        <v>105.75</v>
      </c>
      <c r="E8" s="20">
        <f>IF(D8&gt;50,D8/50,IF(D8&lt;=50,"-"))</f>
        <v>2.1150000000000002</v>
      </c>
    </row>
    <row r="9" spans="1:5" x14ac:dyDescent="0.2">
      <c r="A9" s="19" t="s">
        <v>14</v>
      </c>
      <c r="B9" s="5" t="s">
        <v>6</v>
      </c>
      <c r="C9" s="4">
        <f t="shared" ref="C9:C37" si="0">C8+1</f>
        <v>42738</v>
      </c>
      <c r="D9" s="51">
        <v>111.75</v>
      </c>
      <c r="E9" s="20">
        <f>IF(D9&gt;50,D9/50,IF(D9&lt;=50,"-"))</f>
        <v>2.2349999999999999</v>
      </c>
    </row>
    <row r="10" spans="1:5" x14ac:dyDescent="0.2">
      <c r="A10" s="19" t="s">
        <v>14</v>
      </c>
      <c r="B10" s="5" t="s">
        <v>6</v>
      </c>
      <c r="C10" s="4">
        <f t="shared" si="0"/>
        <v>42739</v>
      </c>
      <c r="D10" s="51">
        <v>120.49</v>
      </c>
      <c r="E10" s="20">
        <f>IF(D10&gt;50,D10/50,IF(D10&lt;=50,"-"))</f>
        <v>2.4097999999999997</v>
      </c>
    </row>
    <row r="11" spans="1:5" x14ac:dyDescent="0.2">
      <c r="A11" s="19" t="s">
        <v>14</v>
      </c>
      <c r="B11" s="5" t="s">
        <v>6</v>
      </c>
      <c r="C11" s="4">
        <f t="shared" si="0"/>
        <v>42740</v>
      </c>
      <c r="D11" s="51">
        <v>104.01</v>
      </c>
      <c r="E11" s="20">
        <f>IF(D11&gt;50,D11/50,IF(D11&lt;=50,"-"))</f>
        <v>2.0802</v>
      </c>
    </row>
    <row r="12" spans="1:5" x14ac:dyDescent="0.2">
      <c r="A12" s="19" t="s">
        <v>14</v>
      </c>
      <c r="B12" s="5" t="s">
        <v>6</v>
      </c>
      <c r="C12" s="4">
        <f t="shared" si="0"/>
        <v>42741</v>
      </c>
      <c r="D12" s="51">
        <v>28.61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42742</v>
      </c>
      <c r="D13" s="51">
        <v>50.74</v>
      </c>
      <c r="E13" s="20">
        <f t="shared" si="1"/>
        <v>1.0148000000000001</v>
      </c>
    </row>
    <row r="14" spans="1:5" x14ac:dyDescent="0.2">
      <c r="A14" s="19" t="s">
        <v>14</v>
      </c>
      <c r="B14" s="5" t="s">
        <v>6</v>
      </c>
      <c r="C14" s="4">
        <f t="shared" si="0"/>
        <v>42743</v>
      </c>
      <c r="D14" s="51">
        <v>62.98</v>
      </c>
      <c r="E14" s="20">
        <f t="shared" si="1"/>
        <v>1.2595999999999998</v>
      </c>
    </row>
    <row r="15" spans="1:5" x14ac:dyDescent="0.2">
      <c r="A15" s="19" t="s">
        <v>14</v>
      </c>
      <c r="B15" s="5" t="s">
        <v>6</v>
      </c>
      <c r="C15" s="4">
        <f t="shared" si="0"/>
        <v>42744</v>
      </c>
      <c r="D15" s="51">
        <v>50.33</v>
      </c>
      <c r="E15" s="20">
        <f t="shared" si="1"/>
        <v>1.0065999999999999</v>
      </c>
    </row>
    <row r="16" spans="1:5" x14ac:dyDescent="0.2">
      <c r="A16" s="19" t="s">
        <v>14</v>
      </c>
      <c r="B16" s="5" t="s">
        <v>6</v>
      </c>
      <c r="C16" s="4">
        <f t="shared" si="0"/>
        <v>42745</v>
      </c>
      <c r="D16" s="51">
        <v>49.22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42746</v>
      </c>
      <c r="D17" s="51">
        <v>73.59</v>
      </c>
      <c r="E17" s="20">
        <f t="shared" si="1"/>
        <v>1.4718</v>
      </c>
    </row>
    <row r="18" spans="1:10" x14ac:dyDescent="0.2">
      <c r="A18" s="19" t="s">
        <v>14</v>
      </c>
      <c r="B18" s="5" t="s">
        <v>6</v>
      </c>
      <c r="C18" s="4">
        <f t="shared" si="0"/>
        <v>42747</v>
      </c>
      <c r="D18" s="51">
        <v>98.86</v>
      </c>
      <c r="E18" s="20">
        <f t="shared" si="1"/>
        <v>1.9772000000000001</v>
      </c>
    </row>
    <row r="19" spans="1:10" x14ac:dyDescent="0.2">
      <c r="A19" s="19" t="s">
        <v>14</v>
      </c>
      <c r="B19" s="5" t="s">
        <v>6</v>
      </c>
      <c r="C19" s="4">
        <f t="shared" si="0"/>
        <v>42748</v>
      </c>
      <c r="D19" s="51"/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42749</v>
      </c>
      <c r="D20" s="51">
        <v>92.05</v>
      </c>
      <c r="E20" s="20">
        <f t="shared" si="1"/>
        <v>1.841</v>
      </c>
    </row>
    <row r="21" spans="1:10" x14ac:dyDescent="0.2">
      <c r="A21" s="19" t="s">
        <v>14</v>
      </c>
      <c r="B21" s="5" t="s">
        <v>6</v>
      </c>
      <c r="C21" s="4">
        <f t="shared" si="0"/>
        <v>42750</v>
      </c>
      <c r="D21" s="51">
        <v>107.54</v>
      </c>
      <c r="E21" s="20">
        <f t="shared" si="1"/>
        <v>2.1508000000000003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42751</v>
      </c>
      <c r="D22" s="51">
        <v>68.459999999999994</v>
      </c>
      <c r="E22" s="20">
        <f t="shared" ref="E22:E37" si="2">IF(D22&gt;50,D22/50,IF(D22&lt;=50,"-"))</f>
        <v>1.3692</v>
      </c>
    </row>
    <row r="23" spans="1:10" x14ac:dyDescent="0.2">
      <c r="A23" s="19" t="s">
        <v>14</v>
      </c>
      <c r="B23" s="5" t="s">
        <v>6</v>
      </c>
      <c r="C23" s="4">
        <f t="shared" si="0"/>
        <v>42752</v>
      </c>
      <c r="D23" s="51">
        <v>22.34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42753</v>
      </c>
      <c r="D24" s="51">
        <v>34.61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42754</v>
      </c>
      <c r="D25" s="51">
        <v>35.28</v>
      </c>
      <c r="E25" s="20" t="str">
        <f t="shared" si="2"/>
        <v>-</v>
      </c>
    </row>
    <row r="26" spans="1:10" x14ac:dyDescent="0.2">
      <c r="A26" s="19" t="s">
        <v>14</v>
      </c>
      <c r="B26" s="5" t="s">
        <v>6</v>
      </c>
      <c r="C26" s="4">
        <f t="shared" si="0"/>
        <v>42755</v>
      </c>
      <c r="D26" s="51">
        <v>53.62</v>
      </c>
      <c r="E26" s="20">
        <f t="shared" si="2"/>
        <v>1.0724</v>
      </c>
    </row>
    <row r="27" spans="1:10" x14ac:dyDescent="0.2">
      <c r="A27" s="19" t="s">
        <v>14</v>
      </c>
      <c r="B27" s="5" t="s">
        <v>6</v>
      </c>
      <c r="C27" s="4">
        <f t="shared" si="0"/>
        <v>42756</v>
      </c>
      <c r="D27" s="51">
        <v>78.73</v>
      </c>
      <c r="E27" s="20">
        <f t="shared" si="2"/>
        <v>1.5746</v>
      </c>
    </row>
    <row r="28" spans="1:10" x14ac:dyDescent="0.2">
      <c r="A28" s="19" t="s">
        <v>14</v>
      </c>
      <c r="B28" s="5" t="s">
        <v>6</v>
      </c>
      <c r="C28" s="4">
        <f t="shared" si="0"/>
        <v>42757</v>
      </c>
      <c r="D28" s="51">
        <v>102.51</v>
      </c>
      <c r="E28" s="20">
        <f t="shared" si="2"/>
        <v>2.0502000000000002</v>
      </c>
    </row>
    <row r="29" spans="1:10" x14ac:dyDescent="0.2">
      <c r="A29" s="19" t="s">
        <v>14</v>
      </c>
      <c r="B29" s="5" t="s">
        <v>6</v>
      </c>
      <c r="C29" s="4">
        <f t="shared" si="0"/>
        <v>42758</v>
      </c>
      <c r="D29" s="51">
        <v>87.83</v>
      </c>
      <c r="E29" s="20">
        <f t="shared" si="2"/>
        <v>1.7565999999999999</v>
      </c>
    </row>
    <row r="30" spans="1:10" x14ac:dyDescent="0.2">
      <c r="A30" s="19" t="s">
        <v>14</v>
      </c>
      <c r="B30" s="5" t="s">
        <v>6</v>
      </c>
      <c r="C30" s="4">
        <f t="shared" si="0"/>
        <v>42759</v>
      </c>
      <c r="D30" s="51">
        <v>90.19</v>
      </c>
      <c r="E30" s="20">
        <f t="shared" si="2"/>
        <v>1.8037999999999998</v>
      </c>
    </row>
    <row r="31" spans="1:10" x14ac:dyDescent="0.2">
      <c r="A31" s="19" t="s">
        <v>14</v>
      </c>
      <c r="B31" s="5" t="s">
        <v>6</v>
      </c>
      <c r="C31" s="4">
        <f t="shared" si="0"/>
        <v>42760</v>
      </c>
      <c r="D31" s="51">
        <v>60.15</v>
      </c>
      <c r="E31" s="20">
        <f t="shared" si="2"/>
        <v>1.2030000000000001</v>
      </c>
    </row>
    <row r="32" spans="1:10" x14ac:dyDescent="0.2">
      <c r="A32" s="19" t="s">
        <v>14</v>
      </c>
      <c r="B32" s="5" t="s">
        <v>6</v>
      </c>
      <c r="C32" s="4">
        <f t="shared" si="0"/>
        <v>42761</v>
      </c>
      <c r="D32" s="51">
        <v>42.13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42762</v>
      </c>
      <c r="D33" s="51">
        <v>74.28</v>
      </c>
      <c r="E33" s="20">
        <f t="shared" si="2"/>
        <v>1.4856</v>
      </c>
    </row>
    <row r="34" spans="1:7" x14ac:dyDescent="0.2">
      <c r="A34" s="19" t="s">
        <v>14</v>
      </c>
      <c r="B34" s="5" t="s">
        <v>6</v>
      </c>
      <c r="C34" s="4">
        <f t="shared" si="0"/>
        <v>42763</v>
      </c>
      <c r="D34" s="51">
        <v>76.64</v>
      </c>
      <c r="E34" s="20">
        <f t="shared" si="2"/>
        <v>1.5327999999999999</v>
      </c>
    </row>
    <row r="35" spans="1:7" x14ac:dyDescent="0.2">
      <c r="A35" s="19" t="s">
        <v>14</v>
      </c>
      <c r="B35" s="5" t="s">
        <v>6</v>
      </c>
      <c r="C35" s="4">
        <f t="shared" si="0"/>
        <v>42764</v>
      </c>
      <c r="D35" s="51">
        <v>69.239999999999995</v>
      </c>
      <c r="E35" s="20">
        <f t="shared" si="2"/>
        <v>1.3847999999999998</v>
      </c>
    </row>
    <row r="36" spans="1:7" x14ac:dyDescent="0.2">
      <c r="A36" s="19" t="s">
        <v>14</v>
      </c>
      <c r="B36" s="5" t="s">
        <v>6</v>
      </c>
      <c r="C36" s="4">
        <f t="shared" si="0"/>
        <v>42765</v>
      </c>
      <c r="D36" s="51">
        <v>33.92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42766</v>
      </c>
      <c r="D37" s="51">
        <v>68.989999999999995</v>
      </c>
      <c r="E37" s="20">
        <f t="shared" si="2"/>
        <v>1.3797999999999999</v>
      </c>
    </row>
    <row r="38" spans="1:7" x14ac:dyDescent="0.2">
      <c r="A38" s="66" t="s">
        <v>7</v>
      </c>
      <c r="B38" s="67"/>
      <c r="C38" s="67"/>
      <c r="D38" s="68"/>
      <c r="E38" s="21">
        <f>COUNT(D7:D37)</f>
        <v>30</v>
      </c>
    </row>
    <row r="39" spans="1:7" x14ac:dyDescent="0.2">
      <c r="A39" s="66" t="s">
        <v>8</v>
      </c>
      <c r="B39" s="67"/>
      <c r="C39" s="67"/>
      <c r="D39" s="68"/>
      <c r="E39" s="21">
        <f>COUNT(D7:D37)</f>
        <v>30</v>
      </c>
    </row>
    <row r="40" spans="1:7" x14ac:dyDescent="0.2">
      <c r="A40" s="66" t="s">
        <v>9</v>
      </c>
      <c r="B40" s="67"/>
      <c r="C40" s="67"/>
      <c r="D40" s="68"/>
      <c r="E40" s="21">
        <f>COUNT(E7:E37)</f>
        <v>23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23</v>
      </c>
    </row>
    <row r="42" spans="1:7" x14ac:dyDescent="0.2">
      <c r="A42" s="66" t="s">
        <v>11</v>
      </c>
      <c r="B42" s="67"/>
      <c r="C42" s="67"/>
      <c r="D42" s="68"/>
      <c r="E42" s="22">
        <f>AVERAGE(D7:D37)</f>
        <v>71.935666666666663</v>
      </c>
    </row>
    <row r="43" spans="1:7" ht="13.5" thickBot="1" x14ac:dyDescent="0.25">
      <c r="A43" s="78" t="s">
        <v>12</v>
      </c>
      <c r="B43" s="79"/>
      <c r="C43" s="79"/>
      <c r="D43" s="80"/>
      <c r="E43" s="23">
        <f>(E38/31)*100</f>
        <v>96.774193548387103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6"/>
      <c r="B45" s="76"/>
      <c r="C45" s="76"/>
      <c r="D45" s="76"/>
      <c r="E45" s="76"/>
      <c r="F45" s="52"/>
      <c r="G45" s="52"/>
    </row>
    <row r="46" spans="1:7" x14ac:dyDescent="0.2">
      <c r="A46" s="77"/>
      <c r="B46" s="77"/>
      <c r="C46" s="77"/>
      <c r="D46" s="77"/>
      <c r="E46" s="77"/>
      <c r="F46" s="77"/>
      <c r="G46" s="77"/>
    </row>
    <row r="47" spans="1:7" x14ac:dyDescent="0.2">
      <c r="A47" s="77"/>
      <c r="B47" s="77"/>
      <c r="C47" s="77"/>
      <c r="D47" s="77"/>
      <c r="E47" s="77"/>
      <c r="F47" s="52"/>
      <c r="G47" s="52"/>
    </row>
    <row r="48" spans="1:7" x14ac:dyDescent="0.2">
      <c r="A48" s="77"/>
      <c r="B48" s="77"/>
      <c r="C48" s="77"/>
      <c r="D48" s="77"/>
      <c r="E48" s="77"/>
      <c r="F48" s="52"/>
      <c r="G48" s="52"/>
    </row>
  </sheetData>
  <protectedRanges>
    <protectedRange sqref="A7:B37" name="Range1"/>
    <protectedRange sqref="D7:D37" name="Range1_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zoomScaleNormal="100" workbookViewId="0">
      <selection activeCell="D7" sqref="D7:D34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9" t="s">
        <v>17</v>
      </c>
      <c r="B1" s="70"/>
      <c r="C1" s="70"/>
      <c r="D1" s="70"/>
      <c r="E1" s="70"/>
    </row>
    <row r="2" spans="1:23" ht="13.5" thickBot="1" x14ac:dyDescent="0.25">
      <c r="A2" s="81"/>
      <c r="B2" s="70"/>
      <c r="C2" s="70"/>
      <c r="D2" s="70"/>
      <c r="E2" s="70"/>
    </row>
    <row r="3" spans="1:23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23" ht="25.5" x14ac:dyDescent="0.2">
      <c r="A4" s="83"/>
      <c r="B4" s="83"/>
      <c r="C4" s="83"/>
      <c r="D4" s="45" t="s">
        <v>18</v>
      </c>
      <c r="E4" s="1" t="s">
        <v>5</v>
      </c>
    </row>
    <row r="5" spans="1:23" ht="15" thickBot="1" x14ac:dyDescent="0.25">
      <c r="A5" s="84"/>
      <c r="B5" s="84"/>
      <c r="C5" s="84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42767</v>
      </c>
      <c r="D7" s="53">
        <v>77.89</v>
      </c>
      <c r="E7" s="20">
        <f>IF(D7&gt;50,D7/50,IF(D7&lt;=50,"-"))</f>
        <v>1.5578000000000001</v>
      </c>
    </row>
    <row r="8" spans="1:23" x14ac:dyDescent="0.2">
      <c r="A8" s="19" t="s">
        <v>14</v>
      </c>
      <c r="B8" s="5" t="s">
        <v>6</v>
      </c>
      <c r="C8" s="4">
        <f>C7+1</f>
        <v>42768</v>
      </c>
      <c r="D8" s="53">
        <v>107.56</v>
      </c>
      <c r="E8" s="20">
        <f t="shared" ref="E8:E34" si="0">IF(D8&gt;50,D8/50,IF(D8&lt;=50,"-"))</f>
        <v>2.1512000000000002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42769</v>
      </c>
      <c r="D9" s="53">
        <v>117.58</v>
      </c>
      <c r="E9" s="20">
        <f t="shared" si="0"/>
        <v>2.3515999999999999</v>
      </c>
    </row>
    <row r="10" spans="1:23" x14ac:dyDescent="0.2">
      <c r="A10" s="19" t="s">
        <v>14</v>
      </c>
      <c r="B10" s="5" t="s">
        <v>6</v>
      </c>
      <c r="C10" s="4">
        <f t="shared" si="1"/>
        <v>42770</v>
      </c>
      <c r="D10" s="53">
        <v>107.89</v>
      </c>
      <c r="E10" s="20">
        <f t="shared" si="0"/>
        <v>2.1577999999999999</v>
      </c>
    </row>
    <row r="11" spans="1:23" x14ac:dyDescent="0.2">
      <c r="A11" s="19" t="s">
        <v>14</v>
      </c>
      <c r="B11" s="5" t="s">
        <v>6</v>
      </c>
      <c r="C11" s="4">
        <f t="shared" si="1"/>
        <v>42771</v>
      </c>
      <c r="D11" s="53">
        <v>111</v>
      </c>
      <c r="E11" s="20">
        <f t="shared" si="0"/>
        <v>2.2200000000000002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42772</v>
      </c>
      <c r="D12" s="53">
        <v>134.08000000000001</v>
      </c>
      <c r="E12" s="20">
        <f t="shared" si="0"/>
        <v>2.6816000000000004</v>
      </c>
    </row>
    <row r="13" spans="1:23" x14ac:dyDescent="0.2">
      <c r="A13" s="19" t="s">
        <v>14</v>
      </c>
      <c r="B13" s="5" t="s">
        <v>6</v>
      </c>
      <c r="C13" s="4">
        <f t="shared" si="1"/>
        <v>42773</v>
      </c>
      <c r="D13" s="53">
        <v>104.97</v>
      </c>
      <c r="E13" s="20">
        <f t="shared" si="0"/>
        <v>2.0994000000000002</v>
      </c>
    </row>
    <row r="14" spans="1:23" x14ac:dyDescent="0.2">
      <c r="A14" s="19" t="s">
        <v>14</v>
      </c>
      <c r="B14" s="5" t="s">
        <v>6</v>
      </c>
      <c r="C14" s="4">
        <f t="shared" si="1"/>
        <v>42774</v>
      </c>
      <c r="D14" s="53">
        <v>41.16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42775</v>
      </c>
      <c r="D15" s="53">
        <v>36.71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42776</v>
      </c>
      <c r="D16" s="53">
        <v>55.73</v>
      </c>
      <c r="E16" s="20">
        <f t="shared" si="0"/>
        <v>1.1146</v>
      </c>
      <c r="G16" s="6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42777</v>
      </c>
      <c r="D17" s="53">
        <v>53.34</v>
      </c>
      <c r="E17" s="20">
        <f t="shared" si="0"/>
        <v>1.0668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42778</v>
      </c>
      <c r="D18" s="53">
        <v>44.52</v>
      </c>
      <c r="E18" s="20" t="str">
        <f t="shared" si="0"/>
        <v>-</v>
      </c>
      <c r="G18" s="6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42779</v>
      </c>
      <c r="D19" s="53">
        <v>38.86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42780</v>
      </c>
      <c r="D20" s="53">
        <v>59.26</v>
      </c>
      <c r="E20" s="20">
        <f t="shared" si="0"/>
        <v>1.1852</v>
      </c>
    </row>
    <row r="21" spans="1:23" x14ac:dyDescent="0.2">
      <c r="A21" s="19" t="s">
        <v>14</v>
      </c>
      <c r="B21" s="5" t="s">
        <v>6</v>
      </c>
      <c r="C21" s="4">
        <f t="shared" si="1"/>
        <v>42781</v>
      </c>
      <c r="D21" s="53">
        <v>54.71</v>
      </c>
      <c r="E21" s="20">
        <f t="shared" si="0"/>
        <v>1.0942000000000001</v>
      </c>
    </row>
    <row r="22" spans="1:23" x14ac:dyDescent="0.2">
      <c r="A22" s="19" t="s">
        <v>14</v>
      </c>
      <c r="B22" s="5" t="s">
        <v>6</v>
      </c>
      <c r="C22" s="4">
        <f t="shared" si="1"/>
        <v>42782</v>
      </c>
      <c r="D22" s="53">
        <v>69.709999999999994</v>
      </c>
      <c r="E22" s="20">
        <f t="shared" si="0"/>
        <v>1.3941999999999999</v>
      </c>
    </row>
    <row r="23" spans="1:23" x14ac:dyDescent="0.2">
      <c r="A23" s="19" t="s">
        <v>14</v>
      </c>
      <c r="B23" s="5" t="s">
        <v>6</v>
      </c>
      <c r="C23" s="4">
        <f t="shared" si="1"/>
        <v>42783</v>
      </c>
      <c r="D23" s="53">
        <v>81.069999999999993</v>
      </c>
      <c r="E23" s="20">
        <f t="shared" si="0"/>
        <v>1.6214</v>
      </c>
    </row>
    <row r="24" spans="1:23" x14ac:dyDescent="0.2">
      <c r="A24" s="19" t="s">
        <v>14</v>
      </c>
      <c r="B24" s="5" t="s">
        <v>6</v>
      </c>
      <c r="C24" s="4">
        <f t="shared" si="1"/>
        <v>42784</v>
      </c>
      <c r="D24" s="53">
        <v>85.09</v>
      </c>
      <c r="E24" s="20">
        <f t="shared" si="0"/>
        <v>1.7018</v>
      </c>
    </row>
    <row r="25" spans="1:23" x14ac:dyDescent="0.2">
      <c r="A25" s="19" t="s">
        <v>14</v>
      </c>
      <c r="B25" s="5" t="s">
        <v>6</v>
      </c>
      <c r="C25" s="4">
        <f t="shared" si="1"/>
        <v>42785</v>
      </c>
      <c r="D25" s="53">
        <v>105.25</v>
      </c>
      <c r="E25" s="20">
        <f t="shared" si="0"/>
        <v>2.105</v>
      </c>
    </row>
    <row r="26" spans="1:23" x14ac:dyDescent="0.2">
      <c r="A26" s="19" t="s">
        <v>14</v>
      </c>
      <c r="B26" s="5" t="s">
        <v>6</v>
      </c>
      <c r="C26" s="4">
        <f t="shared" si="1"/>
        <v>42786</v>
      </c>
      <c r="D26" s="53">
        <v>57.34</v>
      </c>
      <c r="E26" s="20">
        <f t="shared" si="0"/>
        <v>1.1468</v>
      </c>
    </row>
    <row r="27" spans="1:23" x14ac:dyDescent="0.2">
      <c r="A27" s="19" t="s">
        <v>14</v>
      </c>
      <c r="B27" s="5" t="s">
        <v>6</v>
      </c>
      <c r="C27" s="4">
        <f t="shared" si="1"/>
        <v>42787</v>
      </c>
      <c r="D27" s="53">
        <v>72.37</v>
      </c>
      <c r="E27" s="20">
        <f t="shared" si="0"/>
        <v>1.4474</v>
      </c>
    </row>
    <row r="28" spans="1:23" x14ac:dyDescent="0.2">
      <c r="A28" s="19" t="s">
        <v>14</v>
      </c>
      <c r="B28" s="5" t="s">
        <v>6</v>
      </c>
      <c r="C28" s="4">
        <f t="shared" si="1"/>
        <v>42788</v>
      </c>
      <c r="D28" s="53">
        <v>57.46</v>
      </c>
      <c r="E28" s="20">
        <f t="shared" si="0"/>
        <v>1.1492</v>
      </c>
    </row>
    <row r="29" spans="1:23" x14ac:dyDescent="0.2">
      <c r="A29" s="19" t="s">
        <v>14</v>
      </c>
      <c r="B29" s="5" t="s">
        <v>6</v>
      </c>
      <c r="C29" s="4">
        <f t="shared" si="1"/>
        <v>42789</v>
      </c>
      <c r="D29" s="53">
        <v>48.88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42790</v>
      </c>
      <c r="D30" s="53">
        <v>43.43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42791</v>
      </c>
      <c r="D31" s="53">
        <v>39.909999999999997</v>
      </c>
      <c r="E31" s="20" t="str">
        <f t="shared" si="0"/>
        <v>-</v>
      </c>
    </row>
    <row r="32" spans="1:23" x14ac:dyDescent="0.2">
      <c r="A32" s="19" t="s">
        <v>14</v>
      </c>
      <c r="B32" s="5" t="s">
        <v>6</v>
      </c>
      <c r="C32" s="4">
        <f t="shared" si="1"/>
        <v>42792</v>
      </c>
      <c r="D32" s="53">
        <v>40.11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42793</v>
      </c>
      <c r="D33" s="53">
        <v>63.43</v>
      </c>
      <c r="E33" s="20">
        <f t="shared" si="0"/>
        <v>1.2685999999999999</v>
      </c>
    </row>
    <row r="34" spans="1:5" x14ac:dyDescent="0.2">
      <c r="A34" s="19" t="s">
        <v>14</v>
      </c>
      <c r="B34" s="5" t="s">
        <v>6</v>
      </c>
      <c r="C34" s="4">
        <f t="shared" si="1"/>
        <v>42794</v>
      </c>
      <c r="D34" s="53">
        <v>49.05</v>
      </c>
      <c r="E34" s="20" t="str">
        <f t="shared" si="0"/>
        <v>-</v>
      </c>
    </row>
    <row r="35" spans="1:5" x14ac:dyDescent="0.2">
      <c r="A35" s="66" t="s">
        <v>7</v>
      </c>
      <c r="B35" s="67"/>
      <c r="C35" s="67"/>
      <c r="D35" s="68"/>
      <c r="E35" s="21">
        <f>COUNT(D7:D34)</f>
        <v>28</v>
      </c>
    </row>
    <row r="36" spans="1:5" x14ac:dyDescent="0.2">
      <c r="A36" s="66" t="s">
        <v>8</v>
      </c>
      <c r="B36" s="67"/>
      <c r="C36" s="67"/>
      <c r="D36" s="68"/>
      <c r="E36" s="21">
        <f>'M1'!E38+'M2'!E35</f>
        <v>58</v>
      </c>
    </row>
    <row r="37" spans="1:5" x14ac:dyDescent="0.2">
      <c r="A37" s="66" t="s">
        <v>9</v>
      </c>
      <c r="B37" s="67"/>
      <c r="C37" s="67"/>
      <c r="D37" s="68"/>
      <c r="E37" s="21">
        <f>COUNT(E7:E34)</f>
        <v>19</v>
      </c>
    </row>
    <row r="38" spans="1:5" x14ac:dyDescent="0.2">
      <c r="A38" s="66" t="s">
        <v>10</v>
      </c>
      <c r="B38" s="67"/>
      <c r="C38" s="67"/>
      <c r="D38" s="68"/>
      <c r="E38" s="21">
        <f>'M1'!E40+'M2'!E37</f>
        <v>42</v>
      </c>
    </row>
    <row r="39" spans="1:5" x14ac:dyDescent="0.2">
      <c r="A39" s="66" t="s">
        <v>11</v>
      </c>
      <c r="B39" s="67"/>
      <c r="C39" s="67"/>
      <c r="D39" s="68"/>
      <c r="E39" s="22">
        <f>AVERAGE(D7:D34)</f>
        <v>69.941428571428574</v>
      </c>
    </row>
    <row r="40" spans="1:5" ht="13.5" thickBot="1" x14ac:dyDescent="0.25">
      <c r="A40" s="78" t="s">
        <v>12</v>
      </c>
      <c r="B40" s="79"/>
      <c r="C40" s="79"/>
      <c r="D40" s="80"/>
      <c r="E40" s="23">
        <f>(E35/28)*100</f>
        <v>100</v>
      </c>
    </row>
    <row r="41" spans="1:5" x14ac:dyDescent="0.2">
      <c r="A41" s="6"/>
      <c r="B41" s="6"/>
      <c r="C41" s="6"/>
      <c r="D41" s="6"/>
      <c r="E41" s="6"/>
    </row>
  </sheetData>
  <protectedRanges>
    <protectedRange sqref="A7:B34" name="Range1"/>
    <protectedRange sqref="D7:D34" name="Range1_1"/>
  </protectedRanges>
  <mergeCells count="11">
    <mergeCell ref="A40:D40"/>
    <mergeCell ref="A35:D35"/>
    <mergeCell ref="A36:D36"/>
    <mergeCell ref="A37:D37"/>
    <mergeCell ref="A38:D38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0" workbookViewId="0">
      <selection activeCell="E24" sqref="E24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42795</v>
      </c>
      <c r="D7" s="53">
        <v>48.13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42796</v>
      </c>
      <c r="D8" s="53">
        <v>52.82</v>
      </c>
      <c r="E8" s="20">
        <f t="shared" si="0"/>
        <v>1.0564</v>
      </c>
    </row>
    <row r="9" spans="1:5" x14ac:dyDescent="0.2">
      <c r="A9" s="19" t="s">
        <v>14</v>
      </c>
      <c r="B9" s="5" t="s">
        <v>6</v>
      </c>
      <c r="C9" s="4">
        <f t="shared" ref="C9:C37" si="1">C8+1</f>
        <v>42797</v>
      </c>
      <c r="D9" s="53">
        <v>51.46</v>
      </c>
      <c r="E9" s="20">
        <f t="shared" si="0"/>
        <v>1.0292000000000001</v>
      </c>
    </row>
    <row r="10" spans="1:5" x14ac:dyDescent="0.2">
      <c r="A10" s="19" t="s">
        <v>14</v>
      </c>
      <c r="B10" s="5" t="s">
        <v>6</v>
      </c>
      <c r="C10" s="4">
        <f t="shared" si="1"/>
        <v>42798</v>
      </c>
      <c r="D10" s="53">
        <v>61.1</v>
      </c>
      <c r="E10" s="20">
        <f t="shared" si="0"/>
        <v>1.222</v>
      </c>
    </row>
    <row r="11" spans="1:5" x14ac:dyDescent="0.2">
      <c r="A11" s="19" t="s">
        <v>14</v>
      </c>
      <c r="B11" s="5" t="s">
        <v>6</v>
      </c>
      <c r="C11" s="4">
        <f t="shared" si="1"/>
        <v>42799</v>
      </c>
      <c r="D11" s="53">
        <v>56.66</v>
      </c>
      <c r="E11" s="20">
        <f t="shared" si="0"/>
        <v>1.1332</v>
      </c>
    </row>
    <row r="12" spans="1:5" x14ac:dyDescent="0.2">
      <c r="A12" s="19" t="s">
        <v>14</v>
      </c>
      <c r="B12" s="5" t="s">
        <v>6</v>
      </c>
      <c r="C12" s="4">
        <f t="shared" si="1"/>
        <v>42800</v>
      </c>
      <c r="D12" s="53">
        <v>65.48</v>
      </c>
      <c r="E12" s="20">
        <f t="shared" si="0"/>
        <v>1.3096000000000001</v>
      </c>
    </row>
    <row r="13" spans="1:5" x14ac:dyDescent="0.2">
      <c r="A13" s="19" t="s">
        <v>14</v>
      </c>
      <c r="B13" s="5" t="s">
        <v>6</v>
      </c>
      <c r="C13" s="4">
        <f t="shared" si="1"/>
        <v>42801</v>
      </c>
      <c r="D13" s="53">
        <v>60.08</v>
      </c>
      <c r="E13" s="20">
        <f t="shared" si="0"/>
        <v>1.2016</v>
      </c>
    </row>
    <row r="14" spans="1:5" x14ac:dyDescent="0.2">
      <c r="A14" s="19" t="s">
        <v>14</v>
      </c>
      <c r="B14" s="5" t="s">
        <v>6</v>
      </c>
      <c r="C14" s="4">
        <f t="shared" si="1"/>
        <v>42802</v>
      </c>
      <c r="D14" s="53">
        <v>64.739999999999995</v>
      </c>
      <c r="E14" s="20">
        <f t="shared" si="0"/>
        <v>1.2948</v>
      </c>
    </row>
    <row r="15" spans="1:5" x14ac:dyDescent="0.2">
      <c r="A15" s="19" t="s">
        <v>14</v>
      </c>
      <c r="B15" s="5" t="s">
        <v>6</v>
      </c>
      <c r="C15" s="4">
        <f t="shared" si="1"/>
        <v>42803</v>
      </c>
      <c r="D15" s="53">
        <v>67.23</v>
      </c>
      <c r="E15" s="20">
        <f t="shared" si="0"/>
        <v>1.3446</v>
      </c>
    </row>
    <row r="16" spans="1:5" x14ac:dyDescent="0.2">
      <c r="A16" s="19" t="s">
        <v>14</v>
      </c>
      <c r="B16" s="5" t="s">
        <v>6</v>
      </c>
      <c r="C16" s="4">
        <f t="shared" si="1"/>
        <v>42804</v>
      </c>
      <c r="D16" s="53">
        <v>50.85</v>
      </c>
      <c r="E16" s="20">
        <f t="shared" si="0"/>
        <v>1.0170000000000001</v>
      </c>
    </row>
    <row r="17" spans="1:5" x14ac:dyDescent="0.2">
      <c r="A17" s="19" t="s">
        <v>14</v>
      </c>
      <c r="B17" s="5" t="s">
        <v>6</v>
      </c>
      <c r="C17" s="4">
        <f t="shared" si="1"/>
        <v>42805</v>
      </c>
      <c r="D17" s="53">
        <v>48.1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42806</v>
      </c>
      <c r="D18" s="54">
        <v>36.020000000000003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42807</v>
      </c>
      <c r="D19" s="54">
        <v>19.63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42808</v>
      </c>
      <c r="D20" s="54">
        <v>47.86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42809</v>
      </c>
      <c r="D21" s="54">
        <v>59.1</v>
      </c>
      <c r="E21" s="20">
        <f t="shared" si="0"/>
        <v>1.1819999999999999</v>
      </c>
    </row>
    <row r="22" spans="1:5" x14ac:dyDescent="0.2">
      <c r="A22" s="19" t="s">
        <v>14</v>
      </c>
      <c r="B22" s="5" t="s">
        <v>6</v>
      </c>
      <c r="C22" s="4">
        <f t="shared" si="1"/>
        <v>42810</v>
      </c>
      <c r="D22" s="54">
        <v>58.96</v>
      </c>
      <c r="E22" s="20">
        <f t="shared" si="0"/>
        <v>1.1792</v>
      </c>
    </row>
    <row r="23" spans="1:5" x14ac:dyDescent="0.2">
      <c r="A23" s="19" t="s">
        <v>14</v>
      </c>
      <c r="B23" s="5" t="s">
        <v>6</v>
      </c>
      <c r="C23" s="4">
        <f t="shared" si="1"/>
        <v>42811</v>
      </c>
      <c r="D23" s="54">
        <v>38.22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42812</v>
      </c>
      <c r="D24" s="54">
        <v>35.71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42813</v>
      </c>
      <c r="D25" s="54">
        <v>32.130000000000003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42814</v>
      </c>
      <c r="D26" s="54">
        <v>39.75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42815</v>
      </c>
      <c r="D27" s="54">
        <v>58.49</v>
      </c>
      <c r="E27" s="20">
        <f t="shared" si="0"/>
        <v>1.1698</v>
      </c>
    </row>
    <row r="28" spans="1:5" x14ac:dyDescent="0.2">
      <c r="A28" s="19" t="s">
        <v>14</v>
      </c>
      <c r="B28" s="5" t="s">
        <v>6</v>
      </c>
      <c r="C28" s="4">
        <f t="shared" si="1"/>
        <v>42816</v>
      </c>
      <c r="D28" s="54">
        <v>39.700000000000003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42817</v>
      </c>
      <c r="D29" s="54">
        <v>41.9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42818</v>
      </c>
      <c r="D30" s="54">
        <v>41.01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42819</v>
      </c>
      <c r="D31" s="54">
        <v>51.89</v>
      </c>
      <c r="E31" s="20">
        <f t="shared" si="0"/>
        <v>1.0378000000000001</v>
      </c>
    </row>
    <row r="32" spans="1:5" x14ac:dyDescent="0.2">
      <c r="A32" s="19" t="s">
        <v>14</v>
      </c>
      <c r="B32" s="5" t="s">
        <v>6</v>
      </c>
      <c r="C32" s="4">
        <f t="shared" si="1"/>
        <v>42820</v>
      </c>
      <c r="D32" s="54">
        <v>42.12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42821</v>
      </c>
      <c r="D33" s="54">
        <v>41.02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42822</v>
      </c>
      <c r="D34" s="54">
        <v>43.5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42823</v>
      </c>
      <c r="D35" s="54">
        <v>48.11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42824</v>
      </c>
      <c r="D36" s="54">
        <v>51.74</v>
      </c>
      <c r="E36" s="20">
        <f t="shared" si="0"/>
        <v>1.0347999999999999</v>
      </c>
    </row>
    <row r="37" spans="1:5" x14ac:dyDescent="0.2">
      <c r="A37" s="19" t="s">
        <v>14</v>
      </c>
      <c r="B37" s="5" t="s">
        <v>6</v>
      </c>
      <c r="C37" s="4">
        <f t="shared" si="1"/>
        <v>42825</v>
      </c>
      <c r="D37" s="54">
        <v>48.52</v>
      </c>
      <c r="E37" s="20" t="str">
        <f t="shared" si="0"/>
        <v>-</v>
      </c>
    </row>
    <row r="38" spans="1:5" x14ac:dyDescent="0.2">
      <c r="A38" s="85" t="s">
        <v>7</v>
      </c>
      <c r="B38" s="85"/>
      <c r="C38" s="85"/>
      <c r="D38" s="85"/>
      <c r="E38" s="21">
        <f>COUNT(D7:D37)</f>
        <v>31</v>
      </c>
    </row>
    <row r="39" spans="1:5" x14ac:dyDescent="0.2">
      <c r="A39" s="85" t="s">
        <v>8</v>
      </c>
      <c r="B39" s="85"/>
      <c r="C39" s="85"/>
      <c r="D39" s="85"/>
      <c r="E39" s="21">
        <f>'M2'!E36+'M3'!E38</f>
        <v>89</v>
      </c>
    </row>
    <row r="40" spans="1:5" x14ac:dyDescent="0.2">
      <c r="A40" s="85" t="s">
        <v>9</v>
      </c>
      <c r="B40" s="85"/>
      <c r="C40" s="85"/>
      <c r="D40" s="85"/>
      <c r="E40" s="21">
        <f>COUNT(E7:E37)</f>
        <v>14</v>
      </c>
    </row>
    <row r="41" spans="1:5" x14ac:dyDescent="0.2">
      <c r="A41" s="85" t="s">
        <v>10</v>
      </c>
      <c r="B41" s="85"/>
      <c r="C41" s="85"/>
      <c r="D41" s="85"/>
      <c r="E41" s="21">
        <f>'M2'!E38+'M3'!E40</f>
        <v>56</v>
      </c>
    </row>
    <row r="42" spans="1:5" x14ac:dyDescent="0.2">
      <c r="A42" s="85" t="s">
        <v>11</v>
      </c>
      <c r="B42" s="85"/>
      <c r="C42" s="85"/>
      <c r="D42" s="85"/>
      <c r="E42" s="22">
        <f>AVERAGE(D7:D37)</f>
        <v>48.452580645161291</v>
      </c>
    </row>
    <row r="43" spans="1:5" ht="13.5" thickBot="1" x14ac:dyDescent="0.25">
      <c r="A43" s="85" t="s">
        <v>12</v>
      </c>
      <c r="B43" s="85"/>
      <c r="C43" s="85"/>
      <c r="D43" s="85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  <protectedRange sqref="D7:D37" name="Range1_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U21" sqref="U2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9" t="s">
        <v>20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42826</v>
      </c>
      <c r="D7" s="62">
        <v>40.729999999999997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42827</v>
      </c>
      <c r="D8" s="62">
        <v>37.229999999999997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42828</v>
      </c>
      <c r="D9" s="62">
        <v>40.17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42829</v>
      </c>
      <c r="D10" s="62">
        <v>47.09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42830</v>
      </c>
      <c r="D11" s="62">
        <v>50.77</v>
      </c>
      <c r="E11" s="20">
        <f t="shared" si="0"/>
        <v>1.0154000000000001</v>
      </c>
    </row>
    <row r="12" spans="1:5" x14ac:dyDescent="0.2">
      <c r="A12" s="19" t="s">
        <v>14</v>
      </c>
      <c r="B12" s="5" t="s">
        <v>6</v>
      </c>
      <c r="C12" s="4">
        <f t="shared" si="1"/>
        <v>42831</v>
      </c>
      <c r="D12" s="62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42832</v>
      </c>
      <c r="D13" s="62">
        <v>33.119999999999997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42833</v>
      </c>
      <c r="D14" s="62">
        <v>24.79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42834</v>
      </c>
      <c r="D15" s="62">
        <v>31.99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42835</v>
      </c>
      <c r="D16" s="62">
        <v>29.68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42836</v>
      </c>
      <c r="D17" s="62">
        <v>32.78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42837</v>
      </c>
      <c r="D18" s="62">
        <v>40.799999999999997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42838</v>
      </c>
      <c r="D19" s="62">
        <v>43.03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42839</v>
      </c>
      <c r="D20" s="62">
        <v>40.11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42840</v>
      </c>
      <c r="D21" s="62">
        <v>44.09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42841</v>
      </c>
      <c r="D22" s="62">
        <v>37.49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42842</v>
      </c>
      <c r="D23" s="62">
        <v>27.79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42843</v>
      </c>
      <c r="D24" s="62">
        <v>25.94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42844</v>
      </c>
      <c r="D25" s="62">
        <v>33.67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42845</v>
      </c>
      <c r="D26" s="62">
        <v>26.62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42846</v>
      </c>
      <c r="D27" s="62">
        <v>33.46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42847</v>
      </c>
      <c r="D28" s="62">
        <v>38.950000000000003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42848</v>
      </c>
      <c r="D29" s="62">
        <v>35.03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42849</v>
      </c>
      <c r="D30" s="62">
        <v>26.62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42850</v>
      </c>
      <c r="D31" s="62">
        <v>37.549999999999997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42851</v>
      </c>
      <c r="D32" s="62">
        <v>37.17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42852</v>
      </c>
      <c r="D33" s="62">
        <v>39.380000000000003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42853</v>
      </c>
      <c r="D34" s="62">
        <v>38.65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42854</v>
      </c>
      <c r="D35" s="62">
        <v>48.11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42855</v>
      </c>
      <c r="D36" s="62">
        <v>47.8</v>
      </c>
      <c r="E36" s="20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21">
        <f>COUNT(D7:D36)</f>
        <v>29</v>
      </c>
    </row>
    <row r="38" spans="1:5" x14ac:dyDescent="0.2">
      <c r="A38" s="66" t="s">
        <v>8</v>
      </c>
      <c r="B38" s="67"/>
      <c r="C38" s="67"/>
      <c r="D38" s="68"/>
      <c r="E38" s="21">
        <f>'M3'!E39+'M4'!E37</f>
        <v>118</v>
      </c>
    </row>
    <row r="39" spans="1:5" x14ac:dyDescent="0.2">
      <c r="A39" s="66" t="s">
        <v>9</v>
      </c>
      <c r="B39" s="67"/>
      <c r="C39" s="67"/>
      <c r="D39" s="68"/>
      <c r="E39" s="21">
        <f>COUNT(E7:E36)</f>
        <v>1</v>
      </c>
    </row>
    <row r="40" spans="1:5" x14ac:dyDescent="0.2">
      <c r="A40" s="66" t="s">
        <v>10</v>
      </c>
      <c r="B40" s="67"/>
      <c r="C40" s="67"/>
      <c r="D40" s="68"/>
      <c r="E40" s="21">
        <f>'M3'!E41+'M4'!E39</f>
        <v>57</v>
      </c>
    </row>
    <row r="41" spans="1:5" x14ac:dyDescent="0.2">
      <c r="A41" s="66" t="s">
        <v>11</v>
      </c>
      <c r="B41" s="67"/>
      <c r="C41" s="67"/>
      <c r="D41" s="68"/>
      <c r="E41" s="22">
        <f>AVERAGE(D7:D36)</f>
        <v>36.917586206896559</v>
      </c>
    </row>
    <row r="42" spans="1:5" ht="13.5" thickBot="1" x14ac:dyDescent="0.25">
      <c r="A42" s="78" t="s">
        <v>12</v>
      </c>
      <c r="B42" s="79"/>
      <c r="C42" s="79"/>
      <c r="D42" s="80"/>
      <c r="E42" s="23">
        <f>(E37/30)*100</f>
        <v>96.666666666666671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F21" sqref="F21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42856</v>
      </c>
      <c r="D7" s="63">
        <v>39.71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42857</v>
      </c>
      <c r="D8" s="63">
        <v>59.01</v>
      </c>
      <c r="E8" s="20">
        <f t="shared" ref="E8:E36" si="0">IF(D8&gt;50,D8/50,IF(D8&lt;=50,"-"))</f>
        <v>1.1801999999999999</v>
      </c>
    </row>
    <row r="9" spans="1:5" x14ac:dyDescent="0.2">
      <c r="A9" s="19" t="s">
        <v>14</v>
      </c>
      <c r="B9" s="5" t="s">
        <v>6</v>
      </c>
      <c r="C9" s="4">
        <f t="shared" ref="C9:C37" si="1">C8+1</f>
        <v>42858</v>
      </c>
      <c r="D9" s="63">
        <v>66</v>
      </c>
      <c r="E9" s="20">
        <f t="shared" si="0"/>
        <v>1.32</v>
      </c>
    </row>
    <row r="10" spans="1:5" x14ac:dyDescent="0.2">
      <c r="A10" s="19" t="s">
        <v>14</v>
      </c>
      <c r="B10" s="5" t="s">
        <v>6</v>
      </c>
      <c r="C10" s="4">
        <f t="shared" si="1"/>
        <v>42859</v>
      </c>
      <c r="D10" s="63">
        <v>63.61</v>
      </c>
      <c r="E10" s="20">
        <f t="shared" si="0"/>
        <v>1.2722</v>
      </c>
    </row>
    <row r="11" spans="1:5" x14ac:dyDescent="0.2">
      <c r="A11" s="19" t="s">
        <v>14</v>
      </c>
      <c r="B11" s="5" t="s">
        <v>6</v>
      </c>
      <c r="C11" s="4">
        <f t="shared" si="1"/>
        <v>42860</v>
      </c>
      <c r="D11" s="63">
        <v>54.79</v>
      </c>
      <c r="E11" s="20">
        <f t="shared" si="0"/>
        <v>1.0957999999999999</v>
      </c>
    </row>
    <row r="12" spans="1:5" x14ac:dyDescent="0.2">
      <c r="A12" s="19" t="s">
        <v>14</v>
      </c>
      <c r="B12" s="5" t="s">
        <v>6</v>
      </c>
      <c r="C12" s="4">
        <f t="shared" si="1"/>
        <v>42861</v>
      </c>
      <c r="D12" s="63">
        <v>26.85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42862</v>
      </c>
      <c r="D13" s="63">
        <v>29.03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42863</v>
      </c>
      <c r="D14" s="63">
        <v>22.85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42864</v>
      </c>
      <c r="D15" s="63">
        <v>27.6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42865</v>
      </c>
      <c r="D16" s="63">
        <v>25.48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42866</v>
      </c>
      <c r="D17" s="63">
        <v>27.13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42867</v>
      </c>
      <c r="D18" s="63">
        <v>30.91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42868</v>
      </c>
      <c r="D19" s="63">
        <v>52.41</v>
      </c>
      <c r="E19" s="20">
        <f t="shared" si="0"/>
        <v>1.0482</v>
      </c>
    </row>
    <row r="20" spans="1:5" x14ac:dyDescent="0.2">
      <c r="A20" s="19" t="s">
        <v>14</v>
      </c>
      <c r="B20" s="5" t="s">
        <v>6</v>
      </c>
      <c r="C20" s="4">
        <f t="shared" si="1"/>
        <v>42869</v>
      </c>
      <c r="D20" s="63">
        <v>26.48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42870</v>
      </c>
      <c r="D21" s="63">
        <v>23.21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42871</v>
      </c>
      <c r="D22" s="63">
        <v>29.41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42872</v>
      </c>
      <c r="D23" s="63">
        <v>32.5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42873</v>
      </c>
      <c r="D24" s="63">
        <v>30.19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42874</v>
      </c>
      <c r="D25" s="63">
        <v>26.26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42875</v>
      </c>
      <c r="D26" s="63">
        <v>24.46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42876</v>
      </c>
      <c r="D27" s="63">
        <v>23.05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42877</v>
      </c>
      <c r="D28" s="63">
        <v>23.44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42878</v>
      </c>
      <c r="D29" s="63">
        <v>25.7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42879</v>
      </c>
      <c r="D30" s="63">
        <v>26.29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42880</v>
      </c>
      <c r="D31" s="63">
        <v>26.96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42881</v>
      </c>
      <c r="D32" s="63">
        <v>24.61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42882</v>
      </c>
      <c r="D33" s="63">
        <v>21.77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42883</v>
      </c>
      <c r="D34" s="63">
        <v>18.57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42884</v>
      </c>
      <c r="D35" s="63">
        <v>29.5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42885</v>
      </c>
      <c r="D36" s="63">
        <v>24.72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42886</v>
      </c>
      <c r="D37" s="63">
        <v>28.31</v>
      </c>
      <c r="E37" s="20" t="str">
        <f>IF('[1]mes P10'!J56&gt;50,'[1]mes P10'!J56/50,IF('[1]mes P10'!J56&lt;=50,"-"))</f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21">
        <f>'M4'!E38+'M5'!E38</f>
        <v>149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5</v>
      </c>
    </row>
    <row r="41" spans="1:5" x14ac:dyDescent="0.2">
      <c r="A41" s="66" t="s">
        <v>10</v>
      </c>
      <c r="B41" s="67"/>
      <c r="C41" s="67"/>
      <c r="D41" s="68"/>
      <c r="E41" s="21">
        <f>'M4'!E40+'M5'!E40</f>
        <v>62</v>
      </c>
    </row>
    <row r="42" spans="1:5" x14ac:dyDescent="0.2">
      <c r="A42" s="66" t="s">
        <v>11</v>
      </c>
      <c r="B42" s="67"/>
      <c r="C42" s="67"/>
      <c r="D42" s="68"/>
      <c r="E42" s="22">
        <f>AVERAGE(D8:D37)</f>
        <v>31.70333333333334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workbookViewId="0">
      <selection activeCell="I22" sqref="I22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69" t="s">
        <v>17</v>
      </c>
      <c r="B1" s="70"/>
      <c r="C1" s="70"/>
      <c r="D1" s="70"/>
      <c r="E1" s="70"/>
    </row>
    <row r="2" spans="1:7" ht="13.5" thickBot="1" x14ac:dyDescent="0.25">
      <c r="A2" s="81"/>
      <c r="B2" s="70"/>
      <c r="C2" s="70"/>
      <c r="D2" s="70"/>
      <c r="E2" s="70"/>
    </row>
    <row r="3" spans="1:7" ht="38.25" x14ac:dyDescent="0.2">
      <c r="A3" s="82" t="s">
        <v>0</v>
      </c>
      <c r="B3" s="82" t="s">
        <v>1</v>
      </c>
      <c r="C3" s="86" t="s">
        <v>2</v>
      </c>
      <c r="D3" s="55" t="s">
        <v>3</v>
      </c>
      <c r="E3" s="33" t="s">
        <v>4</v>
      </c>
    </row>
    <row r="4" spans="1:7" ht="25.5" x14ac:dyDescent="0.2">
      <c r="A4" s="83"/>
      <c r="B4" s="83"/>
      <c r="C4" s="87"/>
      <c r="D4" s="45" t="s">
        <v>18</v>
      </c>
      <c r="E4" s="34" t="s">
        <v>5</v>
      </c>
    </row>
    <row r="5" spans="1:7" ht="15" thickBot="1" x14ac:dyDescent="0.25">
      <c r="A5" s="84"/>
      <c r="B5" s="84"/>
      <c r="C5" s="88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42887</v>
      </c>
      <c r="D7" s="64">
        <v>34.670639038085938</v>
      </c>
      <c r="E7" s="20" t="str">
        <f>IF(D7&gt;50,D7/50,IF(D7&lt;=50,"-"))</f>
        <v>-</v>
      </c>
      <c r="G7" s="61"/>
    </row>
    <row r="8" spans="1:7" x14ac:dyDescent="0.2">
      <c r="A8" s="19" t="s">
        <v>14</v>
      </c>
      <c r="B8" s="5" t="s">
        <v>6</v>
      </c>
      <c r="C8" s="4">
        <f>C7+1</f>
        <v>42888</v>
      </c>
      <c r="D8" s="64">
        <v>35.651393890380859</v>
      </c>
      <c r="E8" s="20" t="str">
        <f t="shared" ref="E8:E36" si="0">IF(D8&gt;50,D8/50,IF(D8&lt;=50,"-"))</f>
        <v>-</v>
      </c>
      <c r="G8" s="61"/>
    </row>
    <row r="9" spans="1:7" x14ac:dyDescent="0.2">
      <c r="A9" s="19" t="s">
        <v>14</v>
      </c>
      <c r="B9" s="5" t="s">
        <v>6</v>
      </c>
      <c r="C9" s="4">
        <f t="shared" ref="C9:C36" si="1">C8+1</f>
        <v>42889</v>
      </c>
      <c r="D9" s="64">
        <v>30.765920639038086</v>
      </c>
      <c r="E9" s="20" t="str">
        <f t="shared" si="0"/>
        <v>-</v>
      </c>
      <c r="G9" s="61"/>
    </row>
    <row r="10" spans="1:7" x14ac:dyDescent="0.2">
      <c r="A10" s="19" t="s">
        <v>14</v>
      </c>
      <c r="B10" s="5" t="s">
        <v>6</v>
      </c>
      <c r="C10" s="4">
        <f t="shared" si="1"/>
        <v>42890</v>
      </c>
      <c r="D10" s="64">
        <v>31.283601760864258</v>
      </c>
      <c r="E10" s="20" t="str">
        <f t="shared" si="0"/>
        <v>-</v>
      </c>
      <c r="G10" s="61"/>
    </row>
    <row r="11" spans="1:7" x14ac:dyDescent="0.2">
      <c r="A11" s="19" t="s">
        <v>14</v>
      </c>
      <c r="B11" s="5" t="s">
        <v>6</v>
      </c>
      <c r="C11" s="4">
        <f t="shared" si="1"/>
        <v>42891</v>
      </c>
      <c r="D11" s="64">
        <v>30.222225189208984</v>
      </c>
      <c r="E11" s="20" t="str">
        <f t="shared" si="0"/>
        <v>-</v>
      </c>
      <c r="G11" s="61"/>
    </row>
    <row r="12" spans="1:7" x14ac:dyDescent="0.2">
      <c r="A12" s="19" t="s">
        <v>14</v>
      </c>
      <c r="B12" s="5" t="s">
        <v>6</v>
      </c>
      <c r="C12" s="4">
        <f t="shared" si="1"/>
        <v>42892</v>
      </c>
      <c r="D12" s="64">
        <v>28.670326232910156</v>
      </c>
      <c r="E12" s="20" t="str">
        <f t="shared" si="0"/>
        <v>-</v>
      </c>
      <c r="G12" s="61"/>
    </row>
    <row r="13" spans="1:7" x14ac:dyDescent="0.2">
      <c r="A13" s="19" t="s">
        <v>14</v>
      </c>
      <c r="B13" s="5" t="s">
        <v>6</v>
      </c>
      <c r="C13" s="4">
        <f t="shared" si="1"/>
        <v>42893</v>
      </c>
      <c r="D13" s="64">
        <v>30.591545104980469</v>
      </c>
      <c r="E13" s="20" t="str">
        <f t="shared" si="0"/>
        <v>-</v>
      </c>
      <c r="G13" s="61"/>
    </row>
    <row r="14" spans="1:7" x14ac:dyDescent="0.2">
      <c r="A14" s="19" t="s">
        <v>14</v>
      </c>
      <c r="B14" s="5" t="s">
        <v>6</v>
      </c>
      <c r="C14" s="4">
        <f t="shared" si="1"/>
        <v>42894</v>
      </c>
      <c r="D14" s="64">
        <v>32.221260070800781</v>
      </c>
      <c r="E14" s="20" t="str">
        <f t="shared" si="0"/>
        <v>-</v>
      </c>
      <c r="G14" s="61"/>
    </row>
    <row r="15" spans="1:7" x14ac:dyDescent="0.2">
      <c r="A15" s="19" t="s">
        <v>14</v>
      </c>
      <c r="B15" s="5" t="s">
        <v>6</v>
      </c>
      <c r="C15" s="4">
        <f t="shared" si="1"/>
        <v>42895</v>
      </c>
      <c r="D15" s="64">
        <v>22.902008056640625</v>
      </c>
      <c r="E15" s="20" t="str">
        <f t="shared" si="0"/>
        <v>-</v>
      </c>
      <c r="G15" s="61"/>
    </row>
    <row r="16" spans="1:7" x14ac:dyDescent="0.2">
      <c r="A16" s="19" t="s">
        <v>14</v>
      </c>
      <c r="B16" s="5" t="s">
        <v>6</v>
      </c>
      <c r="C16" s="4">
        <f t="shared" si="1"/>
        <v>42896</v>
      </c>
      <c r="D16" s="64">
        <v>28.752841949462891</v>
      </c>
      <c r="E16" s="20" t="str">
        <f t="shared" si="0"/>
        <v>-</v>
      </c>
      <c r="G16" s="61"/>
    </row>
    <row r="17" spans="1:7" x14ac:dyDescent="0.2">
      <c r="A17" s="19" t="s">
        <v>14</v>
      </c>
      <c r="B17" s="5" t="s">
        <v>6</v>
      </c>
      <c r="C17" s="4">
        <f t="shared" si="1"/>
        <v>42897</v>
      </c>
      <c r="D17" s="64">
        <v>29.917106628417969</v>
      </c>
      <c r="E17" s="20" t="str">
        <f t="shared" si="0"/>
        <v>-</v>
      </c>
      <c r="G17" s="61"/>
    </row>
    <row r="18" spans="1:7" x14ac:dyDescent="0.2">
      <c r="A18" s="19" t="s">
        <v>14</v>
      </c>
      <c r="B18" s="5" t="s">
        <v>6</v>
      </c>
      <c r="C18" s="4">
        <f t="shared" si="1"/>
        <v>42898</v>
      </c>
      <c r="D18" s="64">
        <v>28.413436889648438</v>
      </c>
      <c r="E18" s="20" t="str">
        <f t="shared" si="0"/>
        <v>-</v>
      </c>
      <c r="G18" s="61"/>
    </row>
    <row r="19" spans="1:7" x14ac:dyDescent="0.2">
      <c r="A19" s="19" t="s">
        <v>14</v>
      </c>
      <c r="B19" s="5" t="s">
        <v>6</v>
      </c>
      <c r="C19" s="4">
        <f t="shared" si="1"/>
        <v>42899</v>
      </c>
      <c r="D19" s="64">
        <v>22.622209548950195</v>
      </c>
      <c r="E19" s="20" t="str">
        <f t="shared" si="0"/>
        <v>-</v>
      </c>
      <c r="G19" s="61"/>
    </row>
    <row r="20" spans="1:7" x14ac:dyDescent="0.2">
      <c r="A20" s="19" t="s">
        <v>14</v>
      </c>
      <c r="B20" s="5" t="s">
        <v>6</v>
      </c>
      <c r="C20" s="4">
        <f t="shared" si="1"/>
        <v>42900</v>
      </c>
      <c r="D20" s="64">
        <v>33.280616760253906</v>
      </c>
      <c r="E20" s="20" t="str">
        <f t="shared" si="0"/>
        <v>-</v>
      </c>
      <c r="G20" s="61"/>
    </row>
    <row r="21" spans="1:7" x14ac:dyDescent="0.2">
      <c r="A21" s="19" t="s">
        <v>14</v>
      </c>
      <c r="B21" s="5" t="s">
        <v>6</v>
      </c>
      <c r="C21" s="4">
        <f t="shared" si="1"/>
        <v>42901</v>
      </c>
      <c r="D21" s="64">
        <v>30.897665023803711</v>
      </c>
      <c r="E21" s="20" t="str">
        <f t="shared" si="0"/>
        <v>-</v>
      </c>
      <c r="G21" s="61"/>
    </row>
    <row r="22" spans="1:7" x14ac:dyDescent="0.2">
      <c r="A22" s="19" t="s">
        <v>14</v>
      </c>
      <c r="B22" s="5" t="s">
        <v>6</v>
      </c>
      <c r="C22" s="4">
        <f t="shared" si="1"/>
        <v>42902</v>
      </c>
      <c r="D22" s="64">
        <v>28.611196517944336</v>
      </c>
      <c r="E22" s="20" t="str">
        <f t="shared" si="0"/>
        <v>-</v>
      </c>
      <c r="G22" s="61"/>
    </row>
    <row r="23" spans="1:7" x14ac:dyDescent="0.2">
      <c r="A23" s="19" t="s">
        <v>14</v>
      </c>
      <c r="B23" s="5" t="s">
        <v>6</v>
      </c>
      <c r="C23" s="4">
        <f t="shared" si="1"/>
        <v>42903</v>
      </c>
      <c r="D23" s="64">
        <v>25.839151382446289</v>
      </c>
      <c r="E23" s="20" t="str">
        <f t="shared" si="0"/>
        <v>-</v>
      </c>
      <c r="G23" s="61"/>
    </row>
    <row r="24" spans="1:7" x14ac:dyDescent="0.2">
      <c r="A24" s="19" t="s">
        <v>14</v>
      </c>
      <c r="B24" s="5" t="s">
        <v>6</v>
      </c>
      <c r="C24" s="4">
        <f t="shared" si="1"/>
        <v>42904</v>
      </c>
      <c r="D24" s="64">
        <v>20.771896362304688</v>
      </c>
      <c r="E24" s="20" t="str">
        <f t="shared" si="0"/>
        <v>-</v>
      </c>
      <c r="G24" s="61"/>
    </row>
    <row r="25" spans="1:7" x14ac:dyDescent="0.2">
      <c r="A25" s="19" t="s">
        <v>14</v>
      </c>
      <c r="B25" s="5" t="s">
        <v>6</v>
      </c>
      <c r="C25" s="4">
        <f t="shared" si="1"/>
        <v>42905</v>
      </c>
      <c r="D25" s="64">
        <v>22.745796203613281</v>
      </c>
      <c r="E25" s="20" t="str">
        <f t="shared" si="0"/>
        <v>-</v>
      </c>
      <c r="G25" s="61"/>
    </row>
    <row r="26" spans="1:7" x14ac:dyDescent="0.2">
      <c r="A26" s="19" t="s">
        <v>14</v>
      </c>
      <c r="B26" s="5" t="s">
        <v>6</v>
      </c>
      <c r="C26" s="4">
        <f t="shared" si="1"/>
        <v>42906</v>
      </c>
      <c r="D26" s="64">
        <v>22.960420608520508</v>
      </c>
      <c r="E26" s="20" t="str">
        <f t="shared" si="0"/>
        <v>-</v>
      </c>
      <c r="G26" s="61"/>
    </row>
    <row r="27" spans="1:7" x14ac:dyDescent="0.2">
      <c r="A27" s="19" t="s">
        <v>14</v>
      </c>
      <c r="B27" s="5" t="s">
        <v>6</v>
      </c>
      <c r="C27" s="4">
        <f t="shared" si="1"/>
        <v>42907</v>
      </c>
      <c r="D27" s="64">
        <v>24.640138626098633</v>
      </c>
      <c r="E27" s="20" t="str">
        <f t="shared" si="0"/>
        <v>-</v>
      </c>
      <c r="G27" s="61"/>
    </row>
    <row r="28" spans="1:7" x14ac:dyDescent="0.2">
      <c r="A28" s="19" t="s">
        <v>14</v>
      </c>
      <c r="B28" s="5" t="s">
        <v>6</v>
      </c>
      <c r="C28" s="4">
        <f t="shared" si="1"/>
        <v>42908</v>
      </c>
      <c r="D28" s="64">
        <v>30.729393005371094</v>
      </c>
      <c r="E28" s="20" t="str">
        <f t="shared" si="0"/>
        <v>-</v>
      </c>
      <c r="G28" s="61"/>
    </row>
    <row r="29" spans="1:7" x14ac:dyDescent="0.2">
      <c r="A29" s="19" t="s">
        <v>14</v>
      </c>
      <c r="B29" s="5" t="s">
        <v>6</v>
      </c>
      <c r="C29" s="4">
        <f t="shared" si="1"/>
        <v>42909</v>
      </c>
      <c r="D29" s="64">
        <v>39.452625274658203</v>
      </c>
      <c r="E29" s="20" t="str">
        <f t="shared" si="0"/>
        <v>-</v>
      </c>
      <c r="G29" s="61"/>
    </row>
    <row r="30" spans="1:7" x14ac:dyDescent="0.2">
      <c r="A30" s="19" t="s">
        <v>14</v>
      </c>
      <c r="B30" s="5" t="s">
        <v>6</v>
      </c>
      <c r="C30" s="4">
        <f t="shared" si="1"/>
        <v>42910</v>
      </c>
      <c r="D30" s="64">
        <v>35.733631134033203</v>
      </c>
      <c r="E30" s="20" t="str">
        <f t="shared" si="0"/>
        <v>-</v>
      </c>
      <c r="G30" s="61"/>
    </row>
    <row r="31" spans="1:7" x14ac:dyDescent="0.2">
      <c r="A31" s="19" t="s">
        <v>14</v>
      </c>
      <c r="B31" s="5" t="s">
        <v>6</v>
      </c>
      <c r="C31" s="4">
        <f t="shared" si="1"/>
        <v>42911</v>
      </c>
      <c r="D31" s="64">
        <v>30.772409439086914</v>
      </c>
      <c r="E31" s="20" t="str">
        <f t="shared" si="0"/>
        <v>-</v>
      </c>
      <c r="G31" s="61"/>
    </row>
    <row r="32" spans="1:7" x14ac:dyDescent="0.2">
      <c r="A32" s="19" t="s">
        <v>14</v>
      </c>
      <c r="B32" s="5" t="s">
        <v>6</v>
      </c>
      <c r="C32" s="4">
        <f t="shared" si="1"/>
        <v>42912</v>
      </c>
      <c r="D32" s="64">
        <v>31.735689163208008</v>
      </c>
      <c r="E32" s="20" t="str">
        <f t="shared" si="0"/>
        <v>-</v>
      </c>
      <c r="G32" s="61"/>
    </row>
    <row r="33" spans="1:7" x14ac:dyDescent="0.2">
      <c r="A33" s="19" t="s">
        <v>14</v>
      </c>
      <c r="B33" s="5" t="s">
        <v>6</v>
      </c>
      <c r="C33" s="4">
        <f t="shared" si="1"/>
        <v>42913</v>
      </c>
      <c r="D33" s="64">
        <v>35.287612915039063</v>
      </c>
      <c r="E33" s="20" t="str">
        <f t="shared" si="0"/>
        <v>-</v>
      </c>
      <c r="G33" s="61"/>
    </row>
    <row r="34" spans="1:7" x14ac:dyDescent="0.2">
      <c r="A34" s="19" t="s">
        <v>14</v>
      </c>
      <c r="B34" s="5" t="s">
        <v>6</v>
      </c>
      <c r="C34" s="4">
        <f t="shared" si="1"/>
        <v>42914</v>
      </c>
      <c r="D34" s="64">
        <v>36.115699768066406</v>
      </c>
      <c r="E34" s="20" t="str">
        <f t="shared" si="0"/>
        <v>-</v>
      </c>
      <c r="G34" s="61"/>
    </row>
    <row r="35" spans="1:7" x14ac:dyDescent="0.2">
      <c r="A35" s="19" t="s">
        <v>14</v>
      </c>
      <c r="B35" s="5" t="s">
        <v>6</v>
      </c>
      <c r="C35" s="4">
        <f t="shared" si="1"/>
        <v>42915</v>
      </c>
      <c r="D35" s="64">
        <v>46.1168212890625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42916</v>
      </c>
      <c r="D36" s="64">
        <v>47.778053283691406</v>
      </c>
      <c r="E36" s="20" t="str">
        <f t="shared" si="0"/>
        <v>-</v>
      </c>
    </row>
    <row r="37" spans="1:7" x14ac:dyDescent="0.2">
      <c r="A37" s="66" t="s">
        <v>7</v>
      </c>
      <c r="B37" s="67"/>
      <c r="C37" s="67"/>
      <c r="D37" s="68"/>
      <c r="E37" s="27">
        <f>COUNT(D7:D36)</f>
        <v>30</v>
      </c>
    </row>
    <row r="38" spans="1:7" x14ac:dyDescent="0.2">
      <c r="A38" s="66" t="s">
        <v>8</v>
      </c>
      <c r="B38" s="67"/>
      <c r="C38" s="67"/>
      <c r="D38" s="68"/>
      <c r="E38" s="27">
        <f>'M5'!E39+'M6'!E37</f>
        <v>179</v>
      </c>
    </row>
    <row r="39" spans="1:7" x14ac:dyDescent="0.2">
      <c r="A39" s="66" t="s">
        <v>9</v>
      </c>
      <c r="B39" s="67"/>
      <c r="C39" s="67"/>
      <c r="D39" s="68"/>
      <c r="E39" s="27">
        <f>COUNT(E7:E36)</f>
        <v>0</v>
      </c>
    </row>
    <row r="40" spans="1:7" x14ac:dyDescent="0.2">
      <c r="A40" s="66" t="s">
        <v>10</v>
      </c>
      <c r="B40" s="67"/>
      <c r="C40" s="67"/>
      <c r="D40" s="68"/>
      <c r="E40" s="27">
        <f>'M5'!E41+'M6'!E39</f>
        <v>62</v>
      </c>
    </row>
    <row r="41" spans="1:7" x14ac:dyDescent="0.2">
      <c r="A41" s="66" t="s">
        <v>11</v>
      </c>
      <c r="B41" s="67"/>
      <c r="C41" s="67"/>
      <c r="D41" s="68"/>
      <c r="E41" s="35">
        <f>AVERAGE(D7:D36)</f>
        <v>31.005111058553059</v>
      </c>
    </row>
    <row r="42" spans="1:7" ht="13.5" thickBot="1" x14ac:dyDescent="0.25">
      <c r="A42" s="78" t="s">
        <v>12</v>
      </c>
      <c r="B42" s="79"/>
      <c r="C42" s="79"/>
      <c r="D42" s="80"/>
      <c r="E42" s="36">
        <f>(E37/30)*100</f>
        <v>100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P24" sqref="P24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42917</v>
      </c>
      <c r="D7" s="62">
        <v>47.06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42918</v>
      </c>
      <c r="D8" s="62">
        <v>47.19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42919</v>
      </c>
      <c r="D9" s="62">
        <v>31.91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42920</v>
      </c>
      <c r="D10" s="62">
        <v>22.05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42921</v>
      </c>
      <c r="D11" s="62">
        <v>28.64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42922</v>
      </c>
      <c r="D12" s="62">
        <v>26.39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42923</v>
      </c>
      <c r="D13" s="62">
        <v>30.77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42924</v>
      </c>
      <c r="D14" s="62">
        <v>26.84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42925</v>
      </c>
      <c r="D15" s="62">
        <v>32.380000000000003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42926</v>
      </c>
      <c r="D16" s="62">
        <v>33.26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42927</v>
      </c>
      <c r="D17" s="62">
        <v>25.79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42928</v>
      </c>
      <c r="D18" s="62">
        <v>26.33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42929</v>
      </c>
      <c r="D19" s="62">
        <v>34.979999999999997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42930</v>
      </c>
      <c r="D20" s="62">
        <v>34.22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42931</v>
      </c>
      <c r="D21" s="62">
        <v>26.42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42932</v>
      </c>
      <c r="D22" s="62">
        <v>29.52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42933</v>
      </c>
      <c r="D23" s="62">
        <v>34.68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42934</v>
      </c>
      <c r="D24" s="62">
        <v>34.22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42935</v>
      </c>
      <c r="D25" s="62">
        <v>37.94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42936</v>
      </c>
      <c r="D26" s="62">
        <v>40.26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42937</v>
      </c>
      <c r="D27" s="62">
        <v>44.47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42938</v>
      </c>
      <c r="D28" s="62">
        <v>36.35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42939</v>
      </c>
      <c r="D29" s="62">
        <v>45.36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42940</v>
      </c>
      <c r="D30" s="62">
        <v>47.77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42941</v>
      </c>
      <c r="D31" s="62">
        <v>46.37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42942</v>
      </c>
      <c r="D32" s="62">
        <v>29.73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42943</v>
      </c>
      <c r="D33" s="62">
        <v>34.9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42944</v>
      </c>
      <c r="D34" s="62">
        <v>26.9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42945</v>
      </c>
      <c r="D35" s="62">
        <v>28.39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42946</v>
      </c>
      <c r="D36" s="62">
        <v>30.91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42947</v>
      </c>
      <c r="D37" s="62">
        <v>33.450000000000003</v>
      </c>
      <c r="E37" s="20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21">
        <f>'M6'!E38+'M7'!E38</f>
        <v>210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0</v>
      </c>
    </row>
    <row r="41" spans="1:5" x14ac:dyDescent="0.2">
      <c r="A41" s="66" t="s">
        <v>10</v>
      </c>
      <c r="B41" s="67"/>
      <c r="C41" s="67"/>
      <c r="D41" s="68"/>
      <c r="E41" s="21">
        <f>'M6'!E40+'M7'!E40</f>
        <v>62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34.046774193548387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autoFilter ref="D1:D48"/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Q18" sqref="Q18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9" t="s">
        <v>17</v>
      </c>
      <c r="B1" s="70"/>
      <c r="C1" s="70"/>
      <c r="D1" s="70"/>
      <c r="E1" s="70"/>
    </row>
    <row r="2" spans="1:21" ht="13.5" thickBot="1" x14ac:dyDescent="0.25">
      <c r="A2" s="81"/>
      <c r="B2" s="70"/>
      <c r="C2" s="70"/>
      <c r="D2" s="70"/>
      <c r="E2" s="70"/>
    </row>
    <row r="3" spans="1:21" ht="38.25" x14ac:dyDescent="0.2">
      <c r="A3" s="82" t="s">
        <v>0</v>
      </c>
      <c r="B3" s="82" t="s">
        <v>1</v>
      </c>
      <c r="C3" s="82" t="s">
        <v>2</v>
      </c>
      <c r="D3" s="56" t="s">
        <v>3</v>
      </c>
      <c r="E3" s="56" t="s">
        <v>4</v>
      </c>
    </row>
    <row r="4" spans="1:21" ht="25.5" x14ac:dyDescent="0.2">
      <c r="A4" s="83"/>
      <c r="B4" s="83"/>
      <c r="C4" s="83"/>
      <c r="D4" s="45" t="s">
        <v>18</v>
      </c>
      <c r="E4" s="1" t="s">
        <v>5</v>
      </c>
    </row>
    <row r="5" spans="1:21" ht="15" thickBot="1" x14ac:dyDescent="0.25">
      <c r="A5" s="84"/>
      <c r="B5" s="84"/>
      <c r="C5" s="84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42948</v>
      </c>
      <c r="D7" s="65">
        <v>34.76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42949</v>
      </c>
      <c r="D8" s="65">
        <v>42.95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42950</v>
      </c>
      <c r="D9" s="65">
        <v>51.73</v>
      </c>
      <c r="E9" s="20">
        <f t="shared" si="0"/>
        <v>1.0346</v>
      </c>
    </row>
    <row r="10" spans="1:21" x14ac:dyDescent="0.2">
      <c r="A10" s="19" t="s">
        <v>14</v>
      </c>
      <c r="B10" s="5" t="s">
        <v>6</v>
      </c>
      <c r="C10" s="4">
        <f t="shared" si="1"/>
        <v>42951</v>
      </c>
      <c r="D10" s="65">
        <v>54.67</v>
      </c>
      <c r="E10" s="20">
        <f t="shared" si="0"/>
        <v>1.0933999999999999</v>
      </c>
    </row>
    <row r="11" spans="1:21" x14ac:dyDescent="0.2">
      <c r="A11" s="19" t="s">
        <v>14</v>
      </c>
      <c r="B11" s="5" t="s">
        <v>6</v>
      </c>
      <c r="C11" s="4">
        <f t="shared" si="1"/>
        <v>42952</v>
      </c>
      <c r="D11" s="65">
        <v>53.48</v>
      </c>
      <c r="E11" s="20">
        <f t="shared" si="0"/>
        <v>1.0695999999999999</v>
      </c>
    </row>
    <row r="12" spans="1:21" x14ac:dyDescent="0.2">
      <c r="A12" s="19" t="s">
        <v>14</v>
      </c>
      <c r="B12" s="5" t="s">
        <v>6</v>
      </c>
      <c r="C12" s="4">
        <f t="shared" si="1"/>
        <v>42953</v>
      </c>
      <c r="D12" s="65">
        <v>56.75</v>
      </c>
      <c r="E12" s="20">
        <f t="shared" si="0"/>
        <v>1.135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x14ac:dyDescent="0.2">
      <c r="A13" s="19" t="s">
        <v>14</v>
      </c>
      <c r="B13" s="5" t="s">
        <v>6</v>
      </c>
      <c r="C13" s="4">
        <f t="shared" si="1"/>
        <v>42954</v>
      </c>
      <c r="D13" s="65">
        <v>52.89</v>
      </c>
      <c r="E13" s="20">
        <f t="shared" si="0"/>
        <v>1.0578000000000001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x14ac:dyDescent="0.2">
      <c r="A14" s="19" t="s">
        <v>14</v>
      </c>
      <c r="B14" s="5" t="s">
        <v>6</v>
      </c>
      <c r="C14" s="4">
        <f t="shared" si="1"/>
        <v>42955</v>
      </c>
      <c r="D14" s="65">
        <v>34.78</v>
      </c>
      <c r="E14" s="20" t="str">
        <f t="shared" si="0"/>
        <v>-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x14ac:dyDescent="0.2">
      <c r="A15" s="19" t="s">
        <v>14</v>
      </c>
      <c r="B15" s="5" t="s">
        <v>6</v>
      </c>
      <c r="C15" s="4">
        <f t="shared" si="1"/>
        <v>42956</v>
      </c>
      <c r="D15" s="65">
        <v>32.32</v>
      </c>
      <c r="E15" s="20" t="str">
        <f t="shared" si="0"/>
        <v>-</v>
      </c>
      <c r="F15" s="58"/>
      <c r="G15" s="58"/>
      <c r="H15" s="58"/>
      <c r="I15" s="5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</row>
    <row r="16" spans="1:21" x14ac:dyDescent="0.2">
      <c r="A16" s="19" t="s">
        <v>14</v>
      </c>
      <c r="B16" s="5" t="s">
        <v>6</v>
      </c>
      <c r="C16" s="4">
        <f t="shared" si="1"/>
        <v>42957</v>
      </c>
      <c r="D16" s="65">
        <v>39.700000000000003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42958</v>
      </c>
      <c r="D17" s="65">
        <v>59.48</v>
      </c>
      <c r="E17" s="20">
        <f t="shared" si="0"/>
        <v>1.1896</v>
      </c>
    </row>
    <row r="18" spans="1:5" x14ac:dyDescent="0.2">
      <c r="A18" s="19" t="s">
        <v>14</v>
      </c>
      <c r="B18" s="5" t="s">
        <v>6</v>
      </c>
      <c r="C18" s="4">
        <f t="shared" si="1"/>
        <v>42959</v>
      </c>
      <c r="D18" s="65">
        <v>50.3</v>
      </c>
      <c r="E18" s="20">
        <f t="shared" si="0"/>
        <v>1.006</v>
      </c>
    </row>
    <row r="19" spans="1:5" x14ac:dyDescent="0.2">
      <c r="A19" s="19" t="s">
        <v>14</v>
      </c>
      <c r="B19" s="5" t="s">
        <v>6</v>
      </c>
      <c r="C19" s="4">
        <f t="shared" si="1"/>
        <v>42960</v>
      </c>
      <c r="D19" s="65">
        <v>55.9</v>
      </c>
      <c r="E19" s="20">
        <f t="shared" si="0"/>
        <v>1.1179999999999999</v>
      </c>
    </row>
    <row r="20" spans="1:5" x14ac:dyDescent="0.2">
      <c r="A20" s="19" t="s">
        <v>14</v>
      </c>
      <c r="B20" s="5" t="s">
        <v>6</v>
      </c>
      <c r="C20" s="4">
        <f t="shared" si="1"/>
        <v>42961</v>
      </c>
      <c r="D20" s="65">
        <v>30.8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42962</v>
      </c>
      <c r="D21" s="65">
        <v>39.21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42963</v>
      </c>
      <c r="D22" s="65">
        <v>42.95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42964</v>
      </c>
      <c r="D23" s="65">
        <v>45.49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42965</v>
      </c>
      <c r="D24" s="65">
        <v>55.76</v>
      </c>
      <c r="E24" s="20">
        <f t="shared" si="0"/>
        <v>1.1152</v>
      </c>
    </row>
    <row r="25" spans="1:5" x14ac:dyDescent="0.2">
      <c r="A25" s="19" t="s">
        <v>14</v>
      </c>
      <c r="B25" s="5" t="s">
        <v>6</v>
      </c>
      <c r="C25" s="4">
        <f t="shared" si="1"/>
        <v>42966</v>
      </c>
      <c r="D25" s="65">
        <v>59.44</v>
      </c>
      <c r="E25" s="20">
        <f t="shared" si="0"/>
        <v>1.1887999999999999</v>
      </c>
    </row>
    <row r="26" spans="1:5" x14ac:dyDescent="0.2">
      <c r="A26" s="19" t="s">
        <v>14</v>
      </c>
      <c r="B26" s="5" t="s">
        <v>6</v>
      </c>
      <c r="C26" s="4">
        <f t="shared" si="1"/>
        <v>42967</v>
      </c>
      <c r="D26" s="65">
        <v>46.29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42968</v>
      </c>
      <c r="D27" s="65">
        <v>39.24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42969</v>
      </c>
      <c r="D28" s="65">
        <v>28.46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42970</v>
      </c>
      <c r="D29" s="65">
        <v>27.53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42971</v>
      </c>
      <c r="D30" s="65">
        <v>31.58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42972</v>
      </c>
      <c r="D31" s="65">
        <v>28.04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42973</v>
      </c>
      <c r="D32" s="65">
        <v>29.35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42974</v>
      </c>
      <c r="D33" s="65">
        <v>29.38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42975</v>
      </c>
      <c r="D34" s="65">
        <v>37.799999999999997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42976</v>
      </c>
      <c r="D35" s="65">
        <v>25.88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42977</v>
      </c>
      <c r="D36" s="65">
        <v>26.12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42978</v>
      </c>
      <c r="D37" s="65">
        <v>26.28</v>
      </c>
      <c r="E37" s="20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27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21">
        <f>'M7'!E39+'M8'!E38</f>
        <v>241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10</v>
      </c>
    </row>
    <row r="41" spans="1:5" x14ac:dyDescent="0.2">
      <c r="A41" s="66" t="s">
        <v>10</v>
      </c>
      <c r="B41" s="67"/>
      <c r="C41" s="67"/>
      <c r="D41" s="68"/>
      <c r="E41" s="21">
        <f>'M7'!E41+'M8'!E40</f>
        <v>72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40.945483870967735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11" sqref="G11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9" t="s">
        <v>20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28" t="s">
        <v>3</v>
      </c>
      <c r="E3" s="12" t="s">
        <v>4</v>
      </c>
    </row>
    <row r="4" spans="1:5" ht="25.5" x14ac:dyDescent="0.2">
      <c r="A4" s="83"/>
      <c r="B4" s="83"/>
      <c r="C4" s="83"/>
      <c r="D4" s="29" t="s">
        <v>21</v>
      </c>
      <c r="E4" s="1" t="s">
        <v>5</v>
      </c>
    </row>
    <row r="5" spans="1:5" ht="15" thickBot="1" x14ac:dyDescent="0.25">
      <c r="A5" s="84"/>
      <c r="B5" s="84"/>
      <c r="C5" s="84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42979</v>
      </c>
      <c r="D7" s="62">
        <v>27.63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42980</v>
      </c>
      <c r="D8" s="62">
        <v>31.36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42981</v>
      </c>
      <c r="D9" s="62">
        <v>34.17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42982</v>
      </c>
      <c r="D10" s="62">
        <v>22.14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42983</v>
      </c>
      <c r="D11" s="62">
        <v>22.45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42984</v>
      </c>
      <c r="D12" s="62">
        <v>26.24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42985</v>
      </c>
      <c r="D13" s="62">
        <v>36.19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42986</v>
      </c>
      <c r="D14" s="62">
        <v>35.85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42987</v>
      </c>
      <c r="D15" s="62">
        <v>30.51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42988</v>
      </c>
      <c r="D16" s="62">
        <v>38.270000000000003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42989</v>
      </c>
      <c r="D17" s="62">
        <v>67.760000000000005</v>
      </c>
      <c r="E17" s="20">
        <f t="shared" si="0"/>
        <v>1.3552000000000002</v>
      </c>
    </row>
    <row r="18" spans="1:5" x14ac:dyDescent="0.2">
      <c r="A18" s="19" t="s">
        <v>14</v>
      </c>
      <c r="B18" s="5" t="s">
        <v>6</v>
      </c>
      <c r="C18" s="4">
        <f t="shared" si="1"/>
        <v>42990</v>
      </c>
      <c r="D18" s="62">
        <v>62.02</v>
      </c>
      <c r="E18" s="20">
        <f t="shared" si="0"/>
        <v>1.2404000000000002</v>
      </c>
    </row>
    <row r="19" spans="1:5" x14ac:dyDescent="0.2">
      <c r="A19" s="19" t="s">
        <v>14</v>
      </c>
      <c r="B19" s="5" t="s">
        <v>6</v>
      </c>
      <c r="C19" s="4">
        <f t="shared" si="1"/>
        <v>42991</v>
      </c>
      <c r="D19" s="62">
        <v>36.229999999999997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42992</v>
      </c>
      <c r="D20" s="62">
        <v>33.46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42993</v>
      </c>
      <c r="D21" s="62">
        <v>31.64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42994</v>
      </c>
      <c r="D22" s="62">
        <v>41.42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42995</v>
      </c>
      <c r="D23" s="62">
        <v>40.630000000000003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42996</v>
      </c>
      <c r="D24" s="62">
        <v>54.02</v>
      </c>
      <c r="E24" s="20">
        <f t="shared" ref="E24:E36" si="2">IF(D24&gt;50,D24/50,IF(D24&lt;=50,"-"))</f>
        <v>1.0804</v>
      </c>
    </row>
    <row r="25" spans="1:5" x14ac:dyDescent="0.2">
      <c r="A25" s="19" t="s">
        <v>14</v>
      </c>
      <c r="B25" s="5" t="s">
        <v>6</v>
      </c>
      <c r="C25" s="4">
        <f t="shared" si="1"/>
        <v>42997</v>
      </c>
      <c r="D25" s="62">
        <v>55.84</v>
      </c>
      <c r="E25" s="20">
        <f t="shared" si="2"/>
        <v>1.1168</v>
      </c>
    </row>
    <row r="26" spans="1:5" x14ac:dyDescent="0.2">
      <c r="A26" s="19" t="s">
        <v>14</v>
      </c>
      <c r="B26" s="5" t="s">
        <v>6</v>
      </c>
      <c r="C26" s="4">
        <f t="shared" si="1"/>
        <v>42998</v>
      </c>
      <c r="D26" s="62">
        <v>57.88</v>
      </c>
      <c r="E26" s="20">
        <f t="shared" si="2"/>
        <v>1.1576</v>
      </c>
    </row>
    <row r="27" spans="1:5" x14ac:dyDescent="0.2">
      <c r="A27" s="19" t="s">
        <v>14</v>
      </c>
      <c r="B27" s="5" t="s">
        <v>6</v>
      </c>
      <c r="C27" s="4">
        <f t="shared" si="1"/>
        <v>42999</v>
      </c>
      <c r="D27" s="62">
        <v>28.47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43000</v>
      </c>
      <c r="D28" s="62">
        <v>20.18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43001</v>
      </c>
      <c r="D29" s="62">
        <v>19.34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43002</v>
      </c>
      <c r="D30" s="62">
        <v>26.48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43003</v>
      </c>
      <c r="D31" s="62">
        <v>26.63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43004</v>
      </c>
      <c r="D32" s="62">
        <v>66.23</v>
      </c>
      <c r="E32" s="20">
        <f t="shared" si="2"/>
        <v>1.3246</v>
      </c>
    </row>
    <row r="33" spans="1:5" x14ac:dyDescent="0.2">
      <c r="A33" s="19" t="s">
        <v>14</v>
      </c>
      <c r="B33" s="5" t="s">
        <v>6</v>
      </c>
      <c r="C33" s="4">
        <f t="shared" si="1"/>
        <v>43005</v>
      </c>
      <c r="D33" s="62">
        <v>38.229999999999997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43006</v>
      </c>
      <c r="D34" s="62">
        <v>33.81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43007</v>
      </c>
      <c r="D35" s="62">
        <v>35.33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43008</v>
      </c>
      <c r="D36" s="62">
        <v>38.6</v>
      </c>
      <c r="E36" s="20" t="str">
        <f t="shared" si="2"/>
        <v>-</v>
      </c>
    </row>
    <row r="37" spans="1:5" x14ac:dyDescent="0.2">
      <c r="A37" s="66" t="s">
        <v>7</v>
      </c>
      <c r="B37" s="67"/>
      <c r="C37" s="67"/>
      <c r="D37" s="68"/>
      <c r="E37" s="27">
        <f>COUNT(D7:D36)</f>
        <v>30</v>
      </c>
    </row>
    <row r="38" spans="1:5" x14ac:dyDescent="0.2">
      <c r="A38" s="66" t="s">
        <v>8</v>
      </c>
      <c r="B38" s="67"/>
      <c r="C38" s="67"/>
      <c r="D38" s="68"/>
      <c r="E38" s="21">
        <f>'M8'!E39+'M9'!E37</f>
        <v>271</v>
      </c>
    </row>
    <row r="39" spans="1:5" x14ac:dyDescent="0.2">
      <c r="A39" s="66" t="s">
        <v>9</v>
      </c>
      <c r="B39" s="67"/>
      <c r="C39" s="67"/>
      <c r="D39" s="68"/>
      <c r="E39" s="21">
        <f>COUNT(E7:E36)</f>
        <v>6</v>
      </c>
    </row>
    <row r="40" spans="1:5" x14ac:dyDescent="0.2">
      <c r="A40" s="66" t="s">
        <v>10</v>
      </c>
      <c r="B40" s="67"/>
      <c r="C40" s="67"/>
      <c r="D40" s="68"/>
      <c r="E40" s="21">
        <f>'M8'!E41+'M9'!E39</f>
        <v>78</v>
      </c>
    </row>
    <row r="41" spans="1:5" x14ac:dyDescent="0.2">
      <c r="A41" s="66" t="s">
        <v>11</v>
      </c>
      <c r="B41" s="67"/>
      <c r="C41" s="67"/>
      <c r="D41" s="68"/>
      <c r="E41" s="22">
        <f>AVERAGE(D7:D36)</f>
        <v>37.300333333333327</v>
      </c>
    </row>
    <row r="42" spans="1:5" ht="13.5" thickBot="1" x14ac:dyDescent="0.25">
      <c r="A42" s="78" t="s">
        <v>12</v>
      </c>
      <c r="B42" s="79"/>
      <c r="C42" s="79"/>
      <c r="D42" s="80"/>
      <c r="E42" s="23">
        <f>(E37/30)*100</f>
        <v>100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S18" sqref="S18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9" t="s">
        <v>20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28.5" customHeight="1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13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43009</v>
      </c>
      <c r="D7" s="62">
        <v>44.61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43010</v>
      </c>
      <c r="D8" s="62">
        <v>42.06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43011</v>
      </c>
      <c r="D9" s="62">
        <v>36.049999999999997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43012</v>
      </c>
      <c r="D10" s="62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43013</v>
      </c>
      <c r="D11" s="62">
        <v>37.75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43014</v>
      </c>
      <c r="D12" s="62">
        <v>39.68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43015</v>
      </c>
      <c r="D13" s="62">
        <v>35.64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43016</v>
      </c>
      <c r="D14" s="62">
        <v>19.14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43017</v>
      </c>
      <c r="D15" s="62">
        <v>33.380000000000003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43018</v>
      </c>
      <c r="D16" s="62">
        <v>26.74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43019</v>
      </c>
      <c r="D17" s="62">
        <v>30.3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43020</v>
      </c>
      <c r="D18" s="62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43021</v>
      </c>
      <c r="D19" s="62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43022</v>
      </c>
      <c r="D20" s="62">
        <v>33.82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43023</v>
      </c>
      <c r="D21" s="62">
        <v>34.46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43024</v>
      </c>
      <c r="D22" s="62">
        <v>34.74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43025</v>
      </c>
      <c r="D23" s="62">
        <v>31.45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43026</v>
      </c>
      <c r="D24" s="62">
        <v>41</v>
      </c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43027</v>
      </c>
      <c r="D25" s="62">
        <v>35.64</v>
      </c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43028</v>
      </c>
      <c r="D26" s="62">
        <v>42.97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43029</v>
      </c>
      <c r="D27" s="62">
        <v>49.76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43030</v>
      </c>
      <c r="D28" s="62">
        <v>44.52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43031</v>
      </c>
      <c r="D29" s="62">
        <v>46.64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43032</v>
      </c>
      <c r="D30" s="62">
        <v>46.91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43033</v>
      </c>
      <c r="D31" s="62">
        <v>36.67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43034</v>
      </c>
      <c r="D32" s="62">
        <v>46.43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43035</v>
      </c>
      <c r="D33" s="62">
        <v>53.85</v>
      </c>
      <c r="E33" s="20">
        <f t="shared" si="2"/>
        <v>1.077</v>
      </c>
    </row>
    <row r="34" spans="1:5" x14ac:dyDescent="0.2">
      <c r="A34" s="19" t="s">
        <v>14</v>
      </c>
      <c r="B34" s="5" t="s">
        <v>6</v>
      </c>
      <c r="C34" s="4">
        <f t="shared" si="1"/>
        <v>43036</v>
      </c>
      <c r="D34" s="62">
        <v>33.72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43037</v>
      </c>
      <c r="D35" s="62">
        <v>23.86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43038</v>
      </c>
      <c r="D36" s="62">
        <v>24.9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43039</v>
      </c>
      <c r="D37" s="62">
        <v>43.01</v>
      </c>
      <c r="E37" s="20" t="str">
        <f t="shared" si="2"/>
        <v>-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28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299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1</v>
      </c>
    </row>
    <row r="41" spans="1:5" x14ac:dyDescent="0.2">
      <c r="A41" s="66" t="s">
        <v>10</v>
      </c>
      <c r="B41" s="67"/>
      <c r="C41" s="67"/>
      <c r="D41" s="68"/>
      <c r="E41" s="21">
        <f>'M9'!E40+'M10'!E40</f>
        <v>79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37.489285714285707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90.322580645161281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T29" sqref="T29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43040</v>
      </c>
      <c r="D7" s="62">
        <v>53.81</v>
      </c>
      <c r="E7" s="20">
        <f>IF(D7&gt;50,D7/50,IF(D7&lt;=50,"-"))</f>
        <v>1.0762</v>
      </c>
    </row>
    <row r="8" spans="1:5" x14ac:dyDescent="0.2">
      <c r="A8" s="19" t="s">
        <v>14</v>
      </c>
      <c r="B8" s="5" t="s">
        <v>6</v>
      </c>
      <c r="C8" s="4">
        <f>C7+1</f>
        <v>43041</v>
      </c>
      <c r="D8" s="62">
        <v>67.010000000000005</v>
      </c>
      <c r="E8" s="20">
        <f t="shared" ref="E8:E36" si="0">IF(D8&gt;50,D8/50,IF(D8&lt;=50,"-"))</f>
        <v>1.3402000000000001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43042</v>
      </c>
      <c r="D9" s="62">
        <v>68.06</v>
      </c>
      <c r="E9" s="20">
        <f t="shared" si="0"/>
        <v>1.3612</v>
      </c>
    </row>
    <row r="10" spans="1:5" x14ac:dyDescent="0.2">
      <c r="A10" s="19" t="s">
        <v>14</v>
      </c>
      <c r="B10" s="5" t="s">
        <v>6</v>
      </c>
      <c r="C10" s="4">
        <f t="shared" si="1"/>
        <v>43043</v>
      </c>
      <c r="D10" s="62">
        <v>55.67</v>
      </c>
      <c r="E10" s="20">
        <f t="shared" si="0"/>
        <v>1.1133999999999999</v>
      </c>
    </row>
    <row r="11" spans="1:5" x14ac:dyDescent="0.2">
      <c r="A11" s="19" t="s">
        <v>14</v>
      </c>
      <c r="B11" s="5" t="s">
        <v>6</v>
      </c>
      <c r="C11" s="4">
        <f t="shared" si="1"/>
        <v>43044</v>
      </c>
      <c r="D11" s="62">
        <v>50.09</v>
      </c>
      <c r="E11" s="20">
        <f t="shared" si="0"/>
        <v>1.0018</v>
      </c>
    </row>
    <row r="12" spans="1:5" x14ac:dyDescent="0.2">
      <c r="A12" s="19" t="s">
        <v>14</v>
      </c>
      <c r="B12" s="5" t="s">
        <v>6</v>
      </c>
      <c r="C12" s="4">
        <f t="shared" si="1"/>
        <v>43045</v>
      </c>
      <c r="D12" s="62">
        <v>49.26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43046</v>
      </c>
      <c r="D13" s="62">
        <v>43.28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43047</v>
      </c>
      <c r="D14" s="62">
        <v>39.22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43048</v>
      </c>
      <c r="D15" s="62">
        <v>53.09</v>
      </c>
      <c r="E15" s="20">
        <f t="shared" si="0"/>
        <v>1.0618000000000001</v>
      </c>
    </row>
    <row r="16" spans="1:5" x14ac:dyDescent="0.2">
      <c r="A16" s="19" t="s">
        <v>14</v>
      </c>
      <c r="B16" s="5" t="s">
        <v>6</v>
      </c>
      <c r="C16" s="4">
        <f t="shared" si="1"/>
        <v>43049</v>
      </c>
      <c r="D16" s="62">
        <v>63.92</v>
      </c>
      <c r="E16" s="20">
        <f t="shared" si="0"/>
        <v>1.2784</v>
      </c>
    </row>
    <row r="17" spans="1:5" x14ac:dyDescent="0.2">
      <c r="A17" s="19" t="s">
        <v>14</v>
      </c>
      <c r="B17" s="5" t="s">
        <v>6</v>
      </c>
      <c r="C17" s="4">
        <f t="shared" si="1"/>
        <v>43050</v>
      </c>
      <c r="D17" s="62">
        <v>76.88</v>
      </c>
      <c r="E17" s="20">
        <f t="shared" si="0"/>
        <v>1.5375999999999999</v>
      </c>
    </row>
    <row r="18" spans="1:5" x14ac:dyDescent="0.2">
      <c r="A18" s="19" t="s">
        <v>14</v>
      </c>
      <c r="B18" s="5" t="s">
        <v>6</v>
      </c>
      <c r="C18" s="4">
        <f t="shared" si="1"/>
        <v>43051</v>
      </c>
      <c r="D18" s="62">
        <v>76.95</v>
      </c>
      <c r="E18" s="20">
        <f t="shared" si="0"/>
        <v>1.5390000000000001</v>
      </c>
    </row>
    <row r="19" spans="1:5" x14ac:dyDescent="0.2">
      <c r="A19" s="19" t="s">
        <v>14</v>
      </c>
      <c r="B19" s="5" t="s">
        <v>6</v>
      </c>
      <c r="C19" s="4">
        <f t="shared" si="1"/>
        <v>43052</v>
      </c>
      <c r="D19" s="62">
        <v>87.15</v>
      </c>
      <c r="E19" s="20">
        <f t="shared" si="0"/>
        <v>1.7430000000000001</v>
      </c>
    </row>
    <row r="20" spans="1:5" x14ac:dyDescent="0.2">
      <c r="A20" s="19" t="s">
        <v>14</v>
      </c>
      <c r="B20" s="5" t="s">
        <v>6</v>
      </c>
      <c r="C20" s="4">
        <f t="shared" si="1"/>
        <v>43053</v>
      </c>
      <c r="D20" s="62">
        <v>57.08</v>
      </c>
      <c r="E20" s="20">
        <f t="shared" si="0"/>
        <v>1.1415999999999999</v>
      </c>
    </row>
    <row r="21" spans="1:5" x14ac:dyDescent="0.2">
      <c r="A21" s="19" t="s">
        <v>14</v>
      </c>
      <c r="B21" s="5" t="s">
        <v>6</v>
      </c>
      <c r="C21" s="4">
        <f t="shared" si="1"/>
        <v>43054</v>
      </c>
      <c r="D21" s="62">
        <v>36.950000000000003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43055</v>
      </c>
      <c r="D22" s="62">
        <v>31.21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43056</v>
      </c>
      <c r="D23" s="62">
        <v>36.53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43057</v>
      </c>
      <c r="D24" s="62">
        <v>31.81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43058</v>
      </c>
      <c r="D25" s="62">
        <v>41.67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43059</v>
      </c>
      <c r="D26" s="62">
        <v>27.12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43060</v>
      </c>
      <c r="D27" s="62">
        <v>41.17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43061</v>
      </c>
      <c r="D28" s="62">
        <v>52.69</v>
      </c>
      <c r="E28" s="20">
        <f t="shared" si="0"/>
        <v>1.0537999999999998</v>
      </c>
    </row>
    <row r="29" spans="1:5" x14ac:dyDescent="0.2">
      <c r="A29" s="19" t="s">
        <v>14</v>
      </c>
      <c r="B29" s="5" t="s">
        <v>6</v>
      </c>
      <c r="C29" s="4">
        <f t="shared" si="1"/>
        <v>43062</v>
      </c>
      <c r="D29" s="62">
        <v>64.989999999999995</v>
      </c>
      <c r="E29" s="20">
        <f t="shared" si="0"/>
        <v>1.2997999999999998</v>
      </c>
    </row>
    <row r="30" spans="1:5" x14ac:dyDescent="0.2">
      <c r="A30" s="19" t="s">
        <v>14</v>
      </c>
      <c r="B30" s="5" t="s">
        <v>6</v>
      </c>
      <c r="C30" s="4">
        <f t="shared" si="1"/>
        <v>43063</v>
      </c>
      <c r="D30" s="62">
        <v>63.98</v>
      </c>
      <c r="E30" s="20">
        <f t="shared" si="0"/>
        <v>1.2795999999999998</v>
      </c>
    </row>
    <row r="31" spans="1:5" x14ac:dyDescent="0.2">
      <c r="A31" s="19" t="s">
        <v>14</v>
      </c>
      <c r="B31" s="5" t="s">
        <v>6</v>
      </c>
      <c r="C31" s="4">
        <f t="shared" si="1"/>
        <v>43064</v>
      </c>
      <c r="D31" s="62">
        <v>70.03</v>
      </c>
      <c r="E31" s="20">
        <f t="shared" si="0"/>
        <v>1.4006000000000001</v>
      </c>
    </row>
    <row r="32" spans="1:5" x14ac:dyDescent="0.2">
      <c r="A32" s="19" t="s">
        <v>14</v>
      </c>
      <c r="B32" s="5" t="s">
        <v>6</v>
      </c>
      <c r="C32" s="4">
        <f t="shared" si="1"/>
        <v>43065</v>
      </c>
      <c r="D32" s="62">
        <v>82.28</v>
      </c>
      <c r="E32" s="20">
        <f t="shared" si="0"/>
        <v>1.6456</v>
      </c>
    </row>
    <row r="33" spans="1:5" x14ac:dyDescent="0.2">
      <c r="A33" s="19" t="s">
        <v>14</v>
      </c>
      <c r="B33" s="5" t="s">
        <v>6</v>
      </c>
      <c r="C33" s="4">
        <f t="shared" si="1"/>
        <v>43066</v>
      </c>
      <c r="D33" s="62">
        <v>60.17</v>
      </c>
      <c r="E33" s="20">
        <f t="shared" si="0"/>
        <v>1.2034</v>
      </c>
    </row>
    <row r="34" spans="1:5" x14ac:dyDescent="0.2">
      <c r="A34" s="19" t="s">
        <v>14</v>
      </c>
      <c r="B34" s="5" t="s">
        <v>6</v>
      </c>
      <c r="C34" s="4">
        <f t="shared" si="1"/>
        <v>43067</v>
      </c>
      <c r="D34" s="62">
        <v>27.76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43068</v>
      </c>
      <c r="D35" s="62">
        <v>68.5</v>
      </c>
      <c r="E35" s="20">
        <f t="shared" si="0"/>
        <v>1.37</v>
      </c>
    </row>
    <row r="36" spans="1:5" x14ac:dyDescent="0.2">
      <c r="A36" s="19" t="s">
        <v>14</v>
      </c>
      <c r="B36" s="5" t="s">
        <v>6</v>
      </c>
      <c r="C36" s="4">
        <f t="shared" si="1"/>
        <v>43069</v>
      </c>
      <c r="D36" s="62">
        <v>62.06</v>
      </c>
      <c r="E36" s="20">
        <f t="shared" si="0"/>
        <v>1.2412000000000001</v>
      </c>
    </row>
    <row r="37" spans="1:5" x14ac:dyDescent="0.2">
      <c r="A37" s="66" t="s">
        <v>7</v>
      </c>
      <c r="B37" s="67"/>
      <c r="C37" s="67"/>
      <c r="D37" s="68"/>
      <c r="E37" s="21">
        <f>COUNT(D7:D36)</f>
        <v>30</v>
      </c>
    </row>
    <row r="38" spans="1:5" x14ac:dyDescent="0.2">
      <c r="A38" s="66" t="s">
        <v>8</v>
      </c>
      <c r="B38" s="67"/>
      <c r="C38" s="67"/>
      <c r="D38" s="68"/>
      <c r="E38" s="21">
        <f>'M10'!E39+'M11'!E37</f>
        <v>329</v>
      </c>
    </row>
    <row r="39" spans="1:5" x14ac:dyDescent="0.2">
      <c r="A39" s="66" t="s">
        <v>9</v>
      </c>
      <c r="B39" s="67"/>
      <c r="C39" s="67"/>
      <c r="D39" s="68"/>
      <c r="E39" s="21">
        <f>COUNT(E7:E36)</f>
        <v>19</v>
      </c>
    </row>
    <row r="40" spans="1:5" x14ac:dyDescent="0.2">
      <c r="A40" s="66" t="s">
        <v>10</v>
      </c>
      <c r="B40" s="67"/>
      <c r="C40" s="67"/>
      <c r="D40" s="68"/>
      <c r="E40" s="21">
        <f>'M10'!E41+'M11'!E39</f>
        <v>98</v>
      </c>
    </row>
    <row r="41" spans="1:5" x14ac:dyDescent="0.2">
      <c r="A41" s="66" t="s">
        <v>11</v>
      </c>
      <c r="B41" s="67"/>
      <c r="C41" s="67"/>
      <c r="D41" s="68"/>
      <c r="E41" s="22">
        <f>AVERAGE(D7:D36)</f>
        <v>54.67966666666667</v>
      </c>
    </row>
    <row r="42" spans="1:5" ht="13.5" thickBot="1" x14ac:dyDescent="0.25">
      <c r="A42" s="78" t="s">
        <v>12</v>
      </c>
      <c r="B42" s="79"/>
      <c r="C42" s="79"/>
      <c r="D42" s="80"/>
      <c r="E42" s="23">
        <f>(E37/30)*100</f>
        <v>100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36" sqref="H36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9" t="s">
        <v>17</v>
      </c>
      <c r="B1" s="70"/>
      <c r="C1" s="70"/>
      <c r="D1" s="70"/>
      <c r="E1" s="70"/>
    </row>
    <row r="2" spans="1:5" ht="13.5" thickBot="1" x14ac:dyDescent="0.25">
      <c r="A2" s="81"/>
      <c r="B2" s="70"/>
      <c r="C2" s="70"/>
      <c r="D2" s="70"/>
      <c r="E2" s="70"/>
    </row>
    <row r="3" spans="1:5" ht="38.25" x14ac:dyDescent="0.2">
      <c r="A3" s="82" t="s">
        <v>0</v>
      </c>
      <c r="B3" s="82" t="s">
        <v>1</v>
      </c>
      <c r="C3" s="82" t="s">
        <v>2</v>
      </c>
      <c r="D3" s="41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43070</v>
      </c>
      <c r="D7" s="62">
        <v>30.93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43071</v>
      </c>
      <c r="D8" s="62">
        <v>33.299999999999997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43072</v>
      </c>
      <c r="D9" s="62">
        <v>36.17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43073</v>
      </c>
      <c r="D10" s="62">
        <v>23.55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43074</v>
      </c>
      <c r="D11" s="62">
        <v>34.869999999999997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43075</v>
      </c>
      <c r="D12" s="62">
        <v>45.75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43076</v>
      </c>
      <c r="D13" s="62">
        <v>71.02</v>
      </c>
      <c r="E13" s="20">
        <f t="shared" si="0"/>
        <v>1.4203999999999999</v>
      </c>
    </row>
    <row r="14" spans="1:5" x14ac:dyDescent="0.2">
      <c r="A14" s="19" t="s">
        <v>14</v>
      </c>
      <c r="B14" s="5" t="s">
        <v>6</v>
      </c>
      <c r="C14" s="4">
        <f t="shared" si="1"/>
        <v>43077</v>
      </c>
      <c r="D14" s="62">
        <v>87.49</v>
      </c>
      <c r="E14" s="20">
        <f t="shared" si="0"/>
        <v>1.7497999999999998</v>
      </c>
    </row>
    <row r="15" spans="1:5" x14ac:dyDescent="0.2">
      <c r="A15" s="19" t="s">
        <v>14</v>
      </c>
      <c r="B15" s="5" t="s">
        <v>6</v>
      </c>
      <c r="C15" s="4">
        <f t="shared" si="1"/>
        <v>43078</v>
      </c>
      <c r="D15" s="62">
        <v>67.52</v>
      </c>
      <c r="E15" s="20">
        <f t="shared" si="0"/>
        <v>1.3503999999999998</v>
      </c>
    </row>
    <row r="16" spans="1:5" x14ac:dyDescent="0.2">
      <c r="A16" s="19" t="s">
        <v>14</v>
      </c>
      <c r="B16" s="5" t="s">
        <v>6</v>
      </c>
      <c r="C16" s="4">
        <f t="shared" si="1"/>
        <v>43079</v>
      </c>
      <c r="D16" s="62">
        <v>45.5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43080</v>
      </c>
      <c r="D17" s="62">
        <v>59.85</v>
      </c>
      <c r="E17" s="20">
        <f t="shared" si="0"/>
        <v>1.1970000000000001</v>
      </c>
    </row>
    <row r="18" spans="1:5" x14ac:dyDescent="0.2">
      <c r="A18" s="19" t="s">
        <v>14</v>
      </c>
      <c r="B18" s="5" t="s">
        <v>6</v>
      </c>
      <c r="C18" s="4">
        <f t="shared" si="1"/>
        <v>43081</v>
      </c>
      <c r="D18" s="62">
        <v>58.33</v>
      </c>
      <c r="E18" s="20">
        <f t="shared" si="0"/>
        <v>1.1665999999999999</v>
      </c>
    </row>
    <row r="19" spans="1:5" x14ac:dyDescent="0.2">
      <c r="A19" s="19" t="s">
        <v>14</v>
      </c>
      <c r="B19" s="5" t="s">
        <v>6</v>
      </c>
      <c r="C19" s="4">
        <f t="shared" si="1"/>
        <v>43082</v>
      </c>
      <c r="D19" s="62">
        <v>96.82</v>
      </c>
      <c r="E19" s="20">
        <f t="shared" si="0"/>
        <v>1.9363999999999999</v>
      </c>
    </row>
    <row r="20" spans="1:5" x14ac:dyDescent="0.2">
      <c r="A20" s="19" t="s">
        <v>14</v>
      </c>
      <c r="B20" s="5" t="s">
        <v>6</v>
      </c>
      <c r="C20" s="4">
        <f t="shared" si="1"/>
        <v>43083</v>
      </c>
      <c r="D20" s="62">
        <v>79.209999999999994</v>
      </c>
      <c r="E20" s="20">
        <f t="shared" si="0"/>
        <v>1.5841999999999998</v>
      </c>
    </row>
    <row r="21" spans="1:5" x14ac:dyDescent="0.2">
      <c r="A21" s="19" t="s">
        <v>14</v>
      </c>
      <c r="B21" s="5" t="s">
        <v>6</v>
      </c>
      <c r="C21" s="4">
        <f t="shared" si="1"/>
        <v>43084</v>
      </c>
      <c r="D21" s="62">
        <v>81.39</v>
      </c>
      <c r="E21" s="20">
        <f t="shared" si="0"/>
        <v>1.6277999999999999</v>
      </c>
    </row>
    <row r="22" spans="1:5" x14ac:dyDescent="0.2">
      <c r="A22" s="19" t="s">
        <v>14</v>
      </c>
      <c r="B22" s="5" t="s">
        <v>6</v>
      </c>
      <c r="C22" s="4">
        <f t="shared" si="1"/>
        <v>43085</v>
      </c>
      <c r="D22" s="62">
        <v>40.65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43086</v>
      </c>
      <c r="D23" s="62">
        <v>26.76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43087</v>
      </c>
      <c r="D24" s="62">
        <v>31.62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43088</v>
      </c>
      <c r="D25" s="62">
        <v>40.270000000000003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43089</v>
      </c>
      <c r="D26" s="62">
        <v>53.88</v>
      </c>
      <c r="E26" s="20">
        <f t="shared" si="0"/>
        <v>1.0776000000000001</v>
      </c>
    </row>
    <row r="27" spans="1:5" x14ac:dyDescent="0.2">
      <c r="A27" s="19" t="s">
        <v>14</v>
      </c>
      <c r="B27" s="5" t="s">
        <v>6</v>
      </c>
      <c r="C27" s="4">
        <f t="shared" si="1"/>
        <v>43090</v>
      </c>
      <c r="D27" s="62">
        <v>63.71</v>
      </c>
      <c r="E27" s="20">
        <f t="shared" si="0"/>
        <v>1.2742</v>
      </c>
    </row>
    <row r="28" spans="1:5" x14ac:dyDescent="0.2">
      <c r="A28" s="19" t="s">
        <v>14</v>
      </c>
      <c r="B28" s="5" t="s">
        <v>6</v>
      </c>
      <c r="C28" s="4">
        <f t="shared" si="1"/>
        <v>43091</v>
      </c>
      <c r="D28" s="62">
        <v>79.900000000000006</v>
      </c>
      <c r="E28" s="20">
        <f t="shared" si="0"/>
        <v>1.5980000000000001</v>
      </c>
    </row>
    <row r="29" spans="1:5" x14ac:dyDescent="0.2">
      <c r="A29" s="19" t="s">
        <v>14</v>
      </c>
      <c r="B29" s="5" t="s">
        <v>6</v>
      </c>
      <c r="C29" s="4">
        <f t="shared" si="1"/>
        <v>43092</v>
      </c>
      <c r="D29" s="62">
        <v>45.81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43093</v>
      </c>
      <c r="D30" s="62">
        <v>73.430000000000007</v>
      </c>
      <c r="E30" s="20">
        <f t="shared" si="0"/>
        <v>1.4686000000000001</v>
      </c>
    </row>
    <row r="31" spans="1:5" x14ac:dyDescent="0.2">
      <c r="A31" s="19" t="s">
        <v>14</v>
      </c>
      <c r="B31" s="5" t="s">
        <v>6</v>
      </c>
      <c r="C31" s="4">
        <f t="shared" si="1"/>
        <v>43094</v>
      </c>
      <c r="D31" s="62">
        <v>64.62</v>
      </c>
      <c r="E31" s="20">
        <f t="shared" si="0"/>
        <v>1.2924</v>
      </c>
    </row>
    <row r="32" spans="1:5" x14ac:dyDescent="0.2">
      <c r="A32" s="19" t="s">
        <v>14</v>
      </c>
      <c r="B32" s="5" t="s">
        <v>6</v>
      </c>
      <c r="C32" s="4">
        <f t="shared" si="1"/>
        <v>43095</v>
      </c>
      <c r="D32" s="62">
        <v>85.56</v>
      </c>
      <c r="E32" s="20">
        <f t="shared" si="0"/>
        <v>1.7112000000000001</v>
      </c>
    </row>
    <row r="33" spans="1:5" x14ac:dyDescent="0.2">
      <c r="A33" s="19" t="s">
        <v>14</v>
      </c>
      <c r="B33" s="5" t="s">
        <v>6</v>
      </c>
      <c r="C33" s="4">
        <f t="shared" si="1"/>
        <v>43096</v>
      </c>
      <c r="D33" s="62">
        <v>76.010000000000005</v>
      </c>
      <c r="E33" s="20">
        <f t="shared" si="0"/>
        <v>1.5202</v>
      </c>
    </row>
    <row r="34" spans="1:5" x14ac:dyDescent="0.2">
      <c r="A34" s="19" t="s">
        <v>14</v>
      </c>
      <c r="B34" s="5" t="s">
        <v>6</v>
      </c>
      <c r="C34" s="4">
        <f t="shared" si="1"/>
        <v>43097</v>
      </c>
      <c r="D34" s="62">
        <v>62</v>
      </c>
      <c r="E34" s="20">
        <f t="shared" si="0"/>
        <v>1.24</v>
      </c>
    </row>
    <row r="35" spans="1:5" x14ac:dyDescent="0.2">
      <c r="A35" s="19" t="s">
        <v>14</v>
      </c>
      <c r="B35" s="5" t="s">
        <v>6</v>
      </c>
      <c r="C35" s="4">
        <f t="shared" si="1"/>
        <v>43098</v>
      </c>
      <c r="D35" s="62">
        <v>54.57</v>
      </c>
      <c r="E35" s="20">
        <f t="shared" si="0"/>
        <v>1.0913999999999999</v>
      </c>
    </row>
    <row r="36" spans="1:5" x14ac:dyDescent="0.2">
      <c r="A36" s="19" t="s">
        <v>14</v>
      </c>
      <c r="B36" s="5" t="s">
        <v>6</v>
      </c>
      <c r="C36" s="4">
        <f t="shared" si="1"/>
        <v>43099</v>
      </c>
      <c r="D36" s="62">
        <v>40.130000000000003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43100</v>
      </c>
      <c r="D37" s="62">
        <v>63.56</v>
      </c>
      <c r="E37" s="20">
        <f t="shared" si="0"/>
        <v>1.2712000000000001</v>
      </c>
    </row>
    <row r="38" spans="1:5" x14ac:dyDescent="0.2">
      <c r="A38" s="66" t="s">
        <v>7</v>
      </c>
      <c r="B38" s="67"/>
      <c r="C38" s="67"/>
      <c r="D38" s="68"/>
      <c r="E38" s="21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21">
        <f>'M11'!E38+'M12'!E38</f>
        <v>360</v>
      </c>
    </row>
    <row r="40" spans="1:5" x14ac:dyDescent="0.2">
      <c r="A40" s="66" t="s">
        <v>9</v>
      </c>
      <c r="B40" s="67"/>
      <c r="C40" s="67"/>
      <c r="D40" s="68"/>
      <c r="E40" s="21">
        <f>COUNT(E7:E37)</f>
        <v>18</v>
      </c>
    </row>
    <row r="41" spans="1:5" x14ac:dyDescent="0.2">
      <c r="A41" s="66" t="s">
        <v>10</v>
      </c>
      <c r="B41" s="67"/>
      <c r="C41" s="67"/>
      <c r="D41" s="68"/>
      <c r="E41" s="21">
        <f>'M11'!E40+'M12'!E40</f>
        <v>116</v>
      </c>
    </row>
    <row r="42" spans="1:5" x14ac:dyDescent="0.2">
      <c r="A42" s="66" t="s">
        <v>11</v>
      </c>
      <c r="B42" s="67"/>
      <c r="C42" s="67"/>
      <c r="D42" s="68"/>
      <c r="E42" s="22">
        <f>AVERAGE(D7:D37)</f>
        <v>56.586451612903218</v>
      </c>
    </row>
    <row r="43" spans="1:5" ht="13.5" thickBot="1" x14ac:dyDescent="0.25">
      <c r="A43" s="78" t="s">
        <v>12</v>
      </c>
      <c r="B43" s="79"/>
      <c r="C43" s="79"/>
      <c r="D43" s="80"/>
      <c r="E43" s="23">
        <f>(E38/31)*100</f>
        <v>100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2018-01-12T11:07:15Z</dcterms:modified>
</cp:coreProperties>
</file>